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" windowWidth="21060" windowHeight="9408"/>
  </bookViews>
  <sheets>
    <sheet name="Participants  " sheetId="1" r:id="rId1"/>
  </sheets>
  <calcPr calcId="145621"/>
</workbook>
</file>

<file path=xl/calcChain.xml><?xml version="1.0" encoding="utf-8"?>
<calcChain xmlns="http://schemas.openxmlformats.org/spreadsheetml/2006/main">
  <c r="M85" i="1" l="1"/>
  <c r="F83" i="1" l="1"/>
  <c r="G83" i="1"/>
  <c r="I84" i="1"/>
  <c r="I85" i="1"/>
  <c r="I86" i="1"/>
  <c r="F87" i="1"/>
  <c r="I87" i="1"/>
  <c r="I88" i="1"/>
  <c r="F89" i="1"/>
  <c r="I89" i="1"/>
  <c r="F90" i="1"/>
  <c r="I90" i="1"/>
  <c r="F91" i="1"/>
  <c r="F92" i="1"/>
  <c r="F93" i="1"/>
  <c r="N99" i="1" l="1"/>
  <c r="M98" i="1" l="1"/>
  <c r="M97" i="1"/>
  <c r="M96" i="1"/>
  <c r="E94" i="1"/>
  <c r="M93" i="1"/>
  <c r="D93" i="1"/>
  <c r="G93" i="1" s="1"/>
  <c r="M92" i="1"/>
  <c r="D92" i="1"/>
  <c r="G92" i="1" s="1"/>
  <c r="M91" i="1"/>
  <c r="O91" i="1" s="1"/>
  <c r="D91" i="1"/>
  <c r="G91" i="1" s="1"/>
  <c r="M90" i="1"/>
  <c r="K90" i="1"/>
  <c r="L90" i="1"/>
  <c r="D90" i="1"/>
  <c r="G90" i="1" s="1"/>
  <c r="M89" i="1"/>
  <c r="K89" i="1"/>
  <c r="L89" i="1"/>
  <c r="D89" i="1"/>
  <c r="G89" i="1" s="1"/>
  <c r="K88" i="1"/>
  <c r="L88" i="1"/>
  <c r="E88" i="1"/>
  <c r="M87" i="1"/>
  <c r="K87" i="1"/>
  <c r="L87" i="1"/>
  <c r="D87" i="1"/>
  <c r="G87" i="1" s="1"/>
  <c r="M86" i="1"/>
  <c r="K86" i="1"/>
  <c r="L86" i="1"/>
  <c r="C86" i="1"/>
  <c r="F86" i="1" s="1"/>
  <c r="K85" i="1"/>
  <c r="L85" i="1"/>
  <c r="C85" i="1"/>
  <c r="F85" i="1" s="1"/>
  <c r="M84" i="1"/>
  <c r="K84" i="1"/>
  <c r="L84" i="1"/>
  <c r="C84" i="1"/>
  <c r="F84" i="1" s="1"/>
  <c r="O83" i="1"/>
  <c r="E82" i="1"/>
  <c r="E81" i="1"/>
  <c r="E80" i="1"/>
  <c r="M78" i="1"/>
  <c r="O78" i="1" s="1"/>
  <c r="M77" i="1"/>
  <c r="O77" i="1" s="1"/>
  <c r="J75" i="1"/>
  <c r="K75" i="1" s="1"/>
  <c r="E75" i="1"/>
  <c r="J74" i="1"/>
  <c r="K74" i="1" s="1"/>
  <c r="E74" i="1"/>
  <c r="J73" i="1"/>
  <c r="K73" i="1" s="1"/>
  <c r="E73" i="1"/>
  <c r="E72" i="1"/>
  <c r="E71" i="1"/>
  <c r="E70" i="1"/>
  <c r="M68" i="1"/>
  <c r="O68" i="1" s="1"/>
  <c r="M67" i="1"/>
  <c r="O67" i="1" s="1"/>
  <c r="M66" i="1"/>
  <c r="O66" i="1" s="1"/>
  <c r="M64" i="1"/>
  <c r="O64" i="1" s="1"/>
  <c r="M63" i="1"/>
  <c r="O63" i="1" s="1"/>
  <c r="M62" i="1"/>
  <c r="O62" i="1" s="1"/>
  <c r="O61" i="1"/>
  <c r="O60" i="1"/>
  <c r="O59" i="1"/>
  <c r="O58" i="1"/>
  <c r="M57" i="1"/>
  <c r="O57" i="1" s="1"/>
  <c r="M53" i="1"/>
  <c r="O53" i="1" s="1"/>
  <c r="M52" i="1"/>
  <c r="O52" i="1" s="1"/>
  <c r="M51" i="1"/>
  <c r="O51" i="1" s="1"/>
  <c r="M50" i="1"/>
  <c r="O50" i="1" s="1"/>
  <c r="E49" i="1"/>
  <c r="E48" i="1"/>
  <c r="E47" i="1"/>
  <c r="E46" i="1"/>
  <c r="E45" i="1"/>
  <c r="E44" i="1"/>
  <c r="E43" i="1"/>
  <c r="E41" i="1"/>
  <c r="E40" i="1"/>
  <c r="E39" i="1"/>
  <c r="E38" i="1"/>
  <c r="P36" i="1"/>
  <c r="P99" i="1" s="1"/>
  <c r="J36" i="1"/>
  <c r="L36" i="1" s="1"/>
  <c r="E36" i="1"/>
  <c r="J35" i="1"/>
  <c r="L35" i="1" s="1"/>
  <c r="E35" i="1"/>
  <c r="E33" i="1"/>
  <c r="E32" i="1"/>
  <c r="E31" i="1"/>
  <c r="E30" i="1"/>
  <c r="M29" i="1"/>
  <c r="O29" i="1" s="1"/>
  <c r="L27" i="1"/>
  <c r="K27" i="1"/>
  <c r="E27" i="1"/>
  <c r="E26" i="1"/>
  <c r="E25" i="1"/>
  <c r="E24" i="1"/>
  <c r="E23" i="1"/>
  <c r="E22" i="1"/>
  <c r="J20" i="1"/>
  <c r="L20" i="1" s="1"/>
  <c r="E20" i="1"/>
  <c r="L19" i="1"/>
  <c r="K19" i="1"/>
  <c r="E19" i="1"/>
  <c r="J16" i="1"/>
  <c r="L16" i="1" s="1"/>
  <c r="E16" i="1"/>
  <c r="J15" i="1"/>
  <c r="E15" i="1"/>
  <c r="E13" i="1"/>
  <c r="E12" i="1"/>
  <c r="E11" i="1"/>
  <c r="M10" i="1"/>
  <c r="E9" i="1"/>
  <c r="E8" i="1"/>
  <c r="E7" i="1"/>
  <c r="E6" i="1"/>
  <c r="E99" i="1" s="1"/>
  <c r="J99" i="1" l="1"/>
  <c r="F15" i="1"/>
  <c r="G15" i="1"/>
  <c r="F19" i="1"/>
  <c r="G19" i="1"/>
  <c r="F25" i="1"/>
  <c r="G25" i="1"/>
  <c r="M30" i="1"/>
  <c r="O30" i="1" s="1"/>
  <c r="F30" i="1"/>
  <c r="G30" i="1"/>
  <c r="F35" i="1"/>
  <c r="G35" i="1"/>
  <c r="F36" i="1"/>
  <c r="G36" i="1"/>
  <c r="F7" i="1"/>
  <c r="G7" i="1"/>
  <c r="F9" i="1"/>
  <c r="G9" i="1"/>
  <c r="F11" i="1"/>
  <c r="G11" i="1"/>
  <c r="F13" i="1"/>
  <c r="G13" i="1"/>
  <c r="F20" i="1"/>
  <c r="G20" i="1"/>
  <c r="F22" i="1"/>
  <c r="G22" i="1"/>
  <c r="F24" i="1"/>
  <c r="G24" i="1"/>
  <c r="F26" i="1"/>
  <c r="G26" i="1"/>
  <c r="F31" i="1"/>
  <c r="G31" i="1"/>
  <c r="F33" i="1"/>
  <c r="G33" i="1"/>
  <c r="F38" i="1"/>
  <c r="G38" i="1"/>
  <c r="F40" i="1"/>
  <c r="G40" i="1"/>
  <c r="M43" i="1"/>
  <c r="O43" i="1" s="1"/>
  <c r="F43" i="1"/>
  <c r="G43" i="1"/>
  <c r="M45" i="1"/>
  <c r="O45" i="1" s="1"/>
  <c r="F45" i="1"/>
  <c r="G45" i="1"/>
  <c r="M47" i="1"/>
  <c r="O47" i="1" s="1"/>
  <c r="F47" i="1"/>
  <c r="G47" i="1"/>
  <c r="M49" i="1"/>
  <c r="O49" i="1" s="1"/>
  <c r="F49" i="1"/>
  <c r="G49" i="1"/>
  <c r="M70" i="1"/>
  <c r="O70" i="1" s="1"/>
  <c r="F70" i="1"/>
  <c r="G70" i="1"/>
  <c r="M72" i="1"/>
  <c r="O72" i="1" s="1"/>
  <c r="F72" i="1"/>
  <c r="G72" i="1"/>
  <c r="M81" i="1"/>
  <c r="O81" i="1" s="1"/>
  <c r="F81" i="1"/>
  <c r="G81" i="1"/>
  <c r="M94" i="1"/>
  <c r="F94" i="1"/>
  <c r="G94" i="1"/>
  <c r="F6" i="1"/>
  <c r="G6" i="1"/>
  <c r="F8" i="1"/>
  <c r="G8" i="1"/>
  <c r="F12" i="1"/>
  <c r="G12" i="1"/>
  <c r="F16" i="1"/>
  <c r="G16" i="1"/>
  <c r="F23" i="1"/>
  <c r="G23" i="1"/>
  <c r="M27" i="1"/>
  <c r="F27" i="1"/>
  <c r="G27" i="1"/>
  <c r="M32" i="1"/>
  <c r="O32" i="1" s="1"/>
  <c r="F32" i="1"/>
  <c r="G32" i="1"/>
  <c r="F39" i="1"/>
  <c r="G39" i="1"/>
  <c r="F41" i="1"/>
  <c r="G41" i="1"/>
  <c r="F44" i="1"/>
  <c r="G44" i="1"/>
  <c r="F46" i="1"/>
  <c r="G46" i="1"/>
  <c r="F48" i="1"/>
  <c r="G48" i="1"/>
  <c r="F71" i="1"/>
  <c r="G71" i="1"/>
  <c r="F73" i="1"/>
  <c r="G73" i="1"/>
  <c r="F74" i="1"/>
  <c r="G74" i="1"/>
  <c r="F75" i="1"/>
  <c r="G75" i="1"/>
  <c r="F80" i="1"/>
  <c r="G80" i="1"/>
  <c r="F82" i="1"/>
  <c r="G82" i="1"/>
  <c r="M88" i="1"/>
  <c r="F88" i="1"/>
  <c r="G88" i="1"/>
  <c r="M15" i="1"/>
  <c r="O15" i="1" s="1"/>
  <c r="M16" i="1"/>
  <c r="L15" i="1"/>
  <c r="M6" i="1"/>
  <c r="M73" i="1"/>
  <c r="O73" i="1" s="1"/>
  <c r="M74" i="1"/>
  <c r="O74" i="1" s="1"/>
  <c r="M75" i="1"/>
  <c r="O75" i="1" s="1"/>
  <c r="M35" i="1"/>
  <c r="O35" i="1" s="1"/>
  <c r="M36" i="1"/>
  <c r="O36" i="1" s="1"/>
  <c r="M12" i="1"/>
  <c r="M22" i="1"/>
  <c r="M24" i="1"/>
  <c r="M26" i="1"/>
  <c r="M40" i="1"/>
  <c r="O40" i="1" s="1"/>
  <c r="M80" i="1"/>
  <c r="O80" i="1" s="1"/>
  <c r="M7" i="1"/>
  <c r="O7" i="1" s="1"/>
  <c r="M9" i="1"/>
  <c r="O9" i="1" s="1"/>
  <c r="M11" i="1"/>
  <c r="M13" i="1"/>
  <c r="K20" i="1"/>
  <c r="M23" i="1"/>
  <c r="M25" i="1"/>
  <c r="K36" i="1"/>
  <c r="M8" i="1"/>
  <c r="O8" i="1" s="1"/>
  <c r="K15" i="1"/>
  <c r="K16" i="1"/>
  <c r="M19" i="1"/>
  <c r="M20" i="1"/>
  <c r="Q35" i="1"/>
  <c r="M31" i="1"/>
  <c r="O31" i="1" s="1"/>
  <c r="M33" i="1"/>
  <c r="O33" i="1" s="1"/>
  <c r="K35" i="1"/>
  <c r="M38" i="1"/>
  <c r="M39" i="1"/>
  <c r="O39" i="1" s="1"/>
  <c r="M41" i="1"/>
  <c r="O41" i="1" s="1"/>
  <c r="M44" i="1"/>
  <c r="O44" i="1" s="1"/>
  <c r="M46" i="1"/>
  <c r="O46" i="1" s="1"/>
  <c r="M48" i="1"/>
  <c r="O48" i="1" s="1"/>
  <c r="M71" i="1"/>
  <c r="O71" i="1" s="1"/>
  <c r="L73" i="1"/>
  <c r="L74" i="1"/>
  <c r="L75" i="1"/>
  <c r="M82" i="1"/>
  <c r="O82" i="1" s="1"/>
  <c r="D84" i="1"/>
  <c r="G84" i="1" s="1"/>
  <c r="D85" i="1"/>
  <c r="G85" i="1" s="1"/>
  <c r="D86" i="1"/>
  <c r="G86" i="1" s="1"/>
  <c r="O6" i="1" l="1"/>
  <c r="M99" i="1"/>
  <c r="Q36" i="1"/>
  <c r="Q20" i="1"/>
</calcChain>
</file>

<file path=xl/comments1.xml><?xml version="1.0" encoding="utf-8"?>
<comments xmlns="http://schemas.openxmlformats.org/spreadsheetml/2006/main">
  <authors>
    <author>Natalija Lukić</author>
  </authors>
  <commentList>
    <comment ref="H96" authorId="0">
      <text>
        <r>
          <rPr>
            <b/>
            <sz val="9"/>
            <color indexed="81"/>
            <rFont val="Tahoma"/>
            <family val="2"/>
            <charset val="238"/>
          </rPr>
          <t>Natalija Lukić:</t>
        </r>
        <r>
          <rPr>
            <sz val="9"/>
            <color indexed="81"/>
            <rFont val="Tahoma"/>
            <family val="2"/>
            <charset val="238"/>
          </rPr>
          <t xml:space="preserve">
nije dostupna podjela po spolu!</t>
        </r>
      </text>
    </comment>
  </commentList>
</comments>
</file>

<file path=xl/sharedStrings.xml><?xml version="1.0" encoding="utf-8"?>
<sst xmlns="http://schemas.openxmlformats.org/spreadsheetml/2006/main" count="127" uniqueCount="52">
  <si>
    <t>M</t>
  </si>
  <si>
    <t>F</t>
  </si>
  <si>
    <t>M%</t>
  </si>
  <si>
    <t>F%</t>
  </si>
  <si>
    <t>%</t>
  </si>
  <si>
    <t xml:space="preserve">Izvor: LLP - YS07F Budget Participants (LLP029), LLP - YS07F Budget Participants (LLP029), Yearly Report - EK 2010. - 2013. </t>
  </si>
  <si>
    <t xml:space="preserve">Konzistentnost:  podaci nisu konzistentni između više izvora podataka </t>
  </si>
  <si>
    <t xml:space="preserve">Potpunost: tablice ne sadrže sve moguće podatke koji su potrebni za označavanje skupa podataka </t>
  </si>
  <si>
    <t>Pregled broja realiziranih mobilnosti u okviru Programa za cjeloživotno učenje (samo aktivnosti koje provodi Agencija za mobilnost i programe EU)</t>
  </si>
  <si>
    <t xml:space="preserve">Natječajna godina </t>
  </si>
  <si>
    <t xml:space="preserve">Ukupan broj mobilnosti osoblja korisničkih organizacija </t>
  </si>
  <si>
    <t xml:space="preserve">Ukupan broj mobilnosti polaznika odgojno-obrazovnih ustanova i visokih učilišta, ustanova za obrazovanje odraslih </t>
  </si>
  <si>
    <t>(od kojih) broj osoblja sa posebnim potrebama (special needs)</t>
  </si>
  <si>
    <t xml:space="preserve">(od kojih) broj polaznika sa posebnim potrebama (special needs) </t>
  </si>
  <si>
    <t>Comenius stručno usavršavanje (COM02)</t>
  </si>
  <si>
    <t>Comenius asistenti (COM04)</t>
  </si>
  <si>
    <t>Comenius multilateralna partnerstva (COM06)</t>
  </si>
  <si>
    <t>Comenius bilateralna partnerstva (COM07)</t>
  </si>
  <si>
    <t>Comenius pripremni posjeti (COM09)</t>
  </si>
  <si>
    <t>Comenius Regio partnerstva (COM13)</t>
  </si>
  <si>
    <t>Individualna mobilnost učenika (COM14)</t>
  </si>
  <si>
    <t>Grundtvig stručno usavršavanje (GRU03)</t>
  </si>
  <si>
    <t>Grundtvig partnerstva (GRU06)</t>
  </si>
  <si>
    <t>Grundtvig pripremni posjeti (GRU07)</t>
  </si>
  <si>
    <t>Grundtvig asistenti(GRU11)</t>
  </si>
  <si>
    <t>Grundtvig posjeti i razmjene (GRU12)</t>
  </si>
  <si>
    <t>Grundtvig radionice (GRU13)</t>
  </si>
  <si>
    <t>Grundtvig volonterski projekti za starije (GRU14)</t>
  </si>
  <si>
    <t>Studijski posjeti (KA101)</t>
  </si>
  <si>
    <t>Leonardo da Vinci - Početno strukovno osposobljavanje (IVT)(LEO01)</t>
  </si>
  <si>
    <t>Leonardo da Vinci -  Osobe na tržištu rada (PLM)</t>
  </si>
  <si>
    <t>Leonardo da Vinci - Stručnjaci u strukovnom obrazovanju i osposobljavanju (VETPRO)</t>
  </si>
  <si>
    <t>Leonardo da Vinci partnerstva (LEO04)</t>
  </si>
  <si>
    <t>Leonardo transfer invoacija (LEO05)</t>
  </si>
  <si>
    <t>Leonardo pripremni posjeti (LEO06)</t>
  </si>
  <si>
    <t>Erasmus inidividualna mobilnost (ERA 02)</t>
  </si>
  <si>
    <t>Erasmus intenzivni programi (ERA 10)</t>
  </si>
  <si>
    <t>Erasmus pripremni posjeti (ERA 16)</t>
  </si>
  <si>
    <t xml:space="preserve">Erasmus Erasmus intenzivni jezični tečajevi </t>
  </si>
  <si>
    <t>Broj</t>
  </si>
  <si>
    <t xml:space="preserve">Ukupno </t>
  </si>
  <si>
    <t xml:space="preserve">Aktivnost </t>
  </si>
  <si>
    <t>A</t>
  </si>
  <si>
    <t>B</t>
  </si>
  <si>
    <t>C</t>
  </si>
  <si>
    <t>D</t>
  </si>
  <si>
    <t>E</t>
  </si>
  <si>
    <t>G</t>
  </si>
  <si>
    <t>H</t>
  </si>
  <si>
    <t>Ukupan broj realiziranih mobilnosti (B+C)</t>
  </si>
  <si>
    <t>Datum: 05.05.2015.</t>
  </si>
  <si>
    <t xml:space="preserve">Natječaji od 2010. do 2013.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</si>
</sst>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_-[$£-809]* #,##0.00_-;\-[$£-809]* #,##0.00_-;_-[$£-809]* &quot;-&quot;??_-;_-@_-"/>
    <numFmt numFmtId="165" formatCode="_-* #,##0.00\ _€_-;\-* #,##0.00\ _€_-;_-* &quot;-&quot;??\ _€_-;_-@_-"/>
    <numFmt numFmtId="166" formatCode="_-* #,##0\ _k_n_-;\-* #,##0\ _k_n_-;_-* &quot;-&quot;??\ _k_n_-;_-@_-"/>
    <numFmt numFmtId="167" formatCode="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indexed="9"/>
      <name val="Calibri"/>
      <family val="2"/>
    </font>
    <font>
      <sz val="10"/>
      <color indexed="1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24"/>
      <color indexed="1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  <charset val="238"/>
    </font>
    <font>
      <b/>
      <sz val="8"/>
      <name val="Arial"/>
      <family val="2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bgColor theme="0"/>
      </patternFill>
    </fill>
    <fill>
      <patternFill patternType="lightGray">
        <bgColor theme="0"/>
      </patternFill>
    </fill>
    <fill>
      <patternFill patternType="lightUp">
        <bgColor theme="0"/>
      </patternFill>
    </fill>
    <fill>
      <patternFill patternType="gray0625"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0.399975585192419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16" fillId="6" borderId="0" applyNumberFormat="0" applyBorder="0" applyAlignment="0" applyProtection="0"/>
    <xf numFmtId="0" fontId="17" fillId="22" borderId="11" applyNumberFormat="0" applyAlignment="0" applyProtection="0"/>
    <xf numFmtId="0" fontId="18" fillId="23" borderId="1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11" applyNumberFormat="0" applyAlignment="0" applyProtection="0"/>
    <xf numFmtId="0" fontId="25" fillId="0" borderId="16" applyNumberFormat="0" applyFill="0" applyAlignment="0" applyProtection="0"/>
    <xf numFmtId="0" fontId="26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>
      <alignment vertical="top"/>
    </xf>
    <xf numFmtId="0" fontId="2" fillId="25" borderId="17" applyNumberFormat="0" applyFont="0" applyAlignment="0" applyProtection="0"/>
    <xf numFmtId="0" fontId="28" fillId="22" borderId="1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</cellStyleXfs>
  <cellXfs count="100">
    <xf numFmtId="0" fontId="0" fillId="0" borderId="0" xfId="0"/>
    <xf numFmtId="164" fontId="0" fillId="0" borderId="0" xfId="0" applyNumberFormat="1"/>
    <xf numFmtId="49" fontId="9" fillId="4" borderId="0" xfId="0" applyNumberFormat="1" applyFont="1" applyFill="1" applyAlignment="1">
      <alignment horizontal="left"/>
    </xf>
    <xf numFmtId="0" fontId="10" fillId="0" borderId="0" xfId="0" applyFont="1"/>
    <xf numFmtId="49" fontId="11" fillId="4" borderId="0" xfId="0" applyNumberFormat="1" applyFont="1" applyFill="1" applyAlignment="1">
      <alignment horizontal="left"/>
    </xf>
    <xf numFmtId="49" fontId="12" fillId="4" borderId="0" xfId="0" applyNumberFormat="1" applyFont="1" applyFill="1" applyAlignment="1">
      <alignment horizontal="left"/>
    </xf>
    <xf numFmtId="0" fontId="4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/>
    </xf>
    <xf numFmtId="2" fontId="6" fillId="2" borderId="6" xfId="2" applyNumberFormat="1" applyFont="1" applyFill="1" applyBorder="1" applyAlignment="1">
      <alignment horizontal="center"/>
    </xf>
    <xf numFmtId="0" fontId="6" fillId="26" borderId="6" xfId="2" applyFont="1" applyFill="1" applyBorder="1" applyAlignment="1">
      <alignment horizontal="center"/>
    </xf>
    <xf numFmtId="2" fontId="7" fillId="26" borderId="6" xfId="2" applyNumberFormat="1" applyFont="1" applyFill="1" applyBorder="1" applyAlignment="1">
      <alignment horizontal="center"/>
    </xf>
    <xf numFmtId="4" fontId="6" fillId="27" borderId="6" xfId="2" applyNumberFormat="1" applyFont="1" applyFill="1" applyBorder="1"/>
    <xf numFmtId="2" fontId="6" fillId="27" borderId="6" xfId="2" applyNumberFormat="1" applyFont="1" applyFill="1" applyBorder="1"/>
    <xf numFmtId="2" fontId="6" fillId="2" borderId="6" xfId="2" applyNumberFormat="1" applyFont="1" applyFill="1" applyBorder="1"/>
    <xf numFmtId="0" fontId="4" fillId="28" borderId="6" xfId="2" applyFont="1" applyFill="1" applyBorder="1" applyAlignment="1">
      <alignment horizontal="center" vertical="center"/>
    </xf>
    <xf numFmtId="0" fontId="6" fillId="28" borderId="6" xfId="2" applyFont="1" applyFill="1" applyBorder="1" applyAlignment="1">
      <alignment horizontal="center"/>
    </xf>
    <xf numFmtId="2" fontId="6" fillId="28" borderId="6" xfId="2" applyNumberFormat="1" applyFont="1" applyFill="1" applyBorder="1" applyAlignment="1">
      <alignment horizontal="center"/>
    </xf>
    <xf numFmtId="2" fontId="7" fillId="28" borderId="6" xfId="2" applyNumberFormat="1" applyFont="1" applyFill="1" applyBorder="1" applyAlignment="1">
      <alignment horizontal="center"/>
    </xf>
    <xf numFmtId="4" fontId="6" fillId="28" borderId="6" xfId="2" applyNumberFormat="1" applyFont="1" applyFill="1" applyBorder="1"/>
    <xf numFmtId="2" fontId="6" fillId="28" borderId="6" xfId="2" applyNumberFormat="1" applyFont="1" applyFill="1" applyBorder="1"/>
    <xf numFmtId="0" fontId="6" fillId="2" borderId="6" xfId="2" applyFont="1" applyFill="1" applyBorder="1" applyAlignment="1">
      <alignment horizontal="center" vertical="center"/>
    </xf>
    <xf numFmtId="2" fontId="6" fillId="2" borderId="6" xfId="2" applyNumberFormat="1" applyFont="1" applyFill="1" applyBorder="1" applyAlignment="1">
      <alignment horizontal="center" vertical="center"/>
    </xf>
    <xf numFmtId="2" fontId="4" fillId="2" borderId="6" xfId="2" applyNumberFormat="1" applyFont="1" applyFill="1" applyBorder="1" applyAlignment="1">
      <alignment horizontal="center" vertical="center"/>
    </xf>
    <xf numFmtId="2" fontId="6" fillId="26" borderId="6" xfId="2" applyNumberFormat="1" applyFont="1" applyFill="1" applyBorder="1" applyAlignment="1">
      <alignment horizontal="center"/>
    </xf>
    <xf numFmtId="2" fontId="6" fillId="26" borderId="6" xfId="2" applyNumberFormat="1" applyFont="1" applyFill="1" applyBorder="1"/>
    <xf numFmtId="0" fontId="6" fillId="27" borderId="6" xfId="2" applyFont="1" applyFill="1" applyBorder="1" applyAlignment="1">
      <alignment horizontal="center"/>
    </xf>
    <xf numFmtId="2" fontId="7" fillId="27" borderId="6" xfId="2" applyNumberFormat="1" applyFont="1" applyFill="1" applyBorder="1" applyAlignment="1">
      <alignment horizontal="center"/>
    </xf>
    <xf numFmtId="2" fontId="7" fillId="2" borderId="6" xfId="2" applyNumberFormat="1" applyFont="1" applyFill="1" applyBorder="1" applyAlignment="1">
      <alignment horizontal="center"/>
    </xf>
    <xf numFmtId="0" fontId="6" fillId="29" borderId="6" xfId="2" applyFont="1" applyFill="1" applyBorder="1" applyAlignment="1">
      <alignment horizontal="center"/>
    </xf>
    <xf numFmtId="2" fontId="6" fillId="29" borderId="6" xfId="2" applyNumberFormat="1" applyFont="1" applyFill="1" applyBorder="1" applyAlignment="1">
      <alignment horizontal="center"/>
    </xf>
    <xf numFmtId="0" fontId="4" fillId="27" borderId="6" xfId="2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/>
    </xf>
    <xf numFmtId="9" fontId="6" fillId="26" borderId="6" xfId="2" applyNumberFormat="1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 vertical="center"/>
    </xf>
    <xf numFmtId="0" fontId="6" fillId="26" borderId="10" xfId="2" applyFont="1" applyFill="1" applyBorder="1" applyAlignment="1">
      <alignment horizontal="center"/>
    </xf>
    <xf numFmtId="2" fontId="6" fillId="26" borderId="10" xfId="2" applyNumberFormat="1" applyFont="1" applyFill="1" applyBorder="1" applyAlignment="1">
      <alignment horizontal="center"/>
    </xf>
    <xf numFmtId="9" fontId="6" fillId="26" borderId="10" xfId="2" applyNumberFormat="1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2" fontId="7" fillId="26" borderId="10" xfId="2" applyNumberFormat="1" applyFont="1" applyFill="1" applyBorder="1" applyAlignment="1">
      <alignment horizontal="center"/>
    </xf>
    <xf numFmtId="0" fontId="6" fillId="27" borderId="10" xfId="2" applyFont="1" applyFill="1" applyBorder="1" applyAlignment="1">
      <alignment horizontal="center"/>
    </xf>
    <xf numFmtId="2" fontId="6" fillId="27" borderId="10" xfId="2" applyNumberFormat="1" applyFont="1" applyFill="1" applyBorder="1"/>
    <xf numFmtId="0" fontId="5" fillId="2" borderId="6" xfId="2" applyFont="1" applyFill="1" applyBorder="1" applyAlignment="1">
      <alignment horizontal="left"/>
    </xf>
    <xf numFmtId="0" fontId="4" fillId="28" borderId="6" xfId="2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7" borderId="6" xfId="2" applyFont="1" applyFill="1" applyBorder="1" applyAlignment="1">
      <alignment horizontal="left" vertical="center"/>
    </xf>
    <xf numFmtId="166" fontId="6" fillId="2" borderId="6" xfId="1" applyNumberFormat="1" applyFont="1" applyFill="1" applyBorder="1" applyAlignment="1">
      <alignment horizontal="center"/>
    </xf>
    <xf numFmtId="167" fontId="6" fillId="2" borderId="6" xfId="2" applyNumberFormat="1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 vertical="center"/>
    </xf>
    <xf numFmtId="1" fontId="6" fillId="2" borderId="6" xfId="2" applyNumberFormat="1" applyFont="1" applyFill="1" applyBorder="1" applyAlignment="1">
      <alignment horizontal="center"/>
    </xf>
    <xf numFmtId="1" fontId="6" fillId="28" borderId="6" xfId="2" applyNumberFormat="1" applyFont="1" applyFill="1" applyBorder="1" applyAlignment="1">
      <alignment horizontal="center"/>
    </xf>
    <xf numFmtId="1" fontId="6" fillId="27" borderId="6" xfId="2" applyNumberFormat="1" applyFont="1" applyFill="1" applyBorder="1" applyAlignment="1">
      <alignment horizontal="center"/>
    </xf>
    <xf numFmtId="1" fontId="6" fillId="26" borderId="6" xfId="2" applyNumberFormat="1" applyFont="1" applyFill="1" applyBorder="1" applyAlignment="1">
      <alignment horizontal="center"/>
    </xf>
    <xf numFmtId="1" fontId="6" fillId="27" borderId="10" xfId="2" applyNumberFormat="1" applyFont="1" applyFill="1" applyBorder="1" applyAlignment="1">
      <alignment horizontal="center"/>
    </xf>
    <xf numFmtId="3" fontId="6" fillId="28" borderId="6" xfId="2" applyNumberFormat="1" applyFont="1" applyFill="1" applyBorder="1"/>
    <xf numFmtId="3" fontId="4" fillId="2" borderId="6" xfId="2" applyNumberFormat="1" applyFont="1" applyFill="1" applyBorder="1" applyAlignment="1">
      <alignment horizontal="center" vertical="center"/>
    </xf>
    <xf numFmtId="3" fontId="6" fillId="2" borderId="6" xfId="2" applyNumberFormat="1" applyFont="1" applyFill="1" applyBorder="1"/>
    <xf numFmtId="3" fontId="6" fillId="26" borderId="6" xfId="2" applyNumberFormat="1" applyFont="1" applyFill="1" applyBorder="1"/>
    <xf numFmtId="3" fontId="6" fillId="27" borderId="6" xfId="2" applyNumberFormat="1" applyFont="1" applyFill="1" applyBorder="1"/>
    <xf numFmtId="3" fontId="6" fillId="27" borderId="10" xfId="2" applyNumberFormat="1" applyFont="1" applyFill="1" applyBorder="1"/>
    <xf numFmtId="0" fontId="2" fillId="2" borderId="10" xfId="2" applyFill="1" applyBorder="1" applyAlignment="1"/>
    <xf numFmtId="0" fontId="35" fillId="30" borderId="22" xfId="2" applyFont="1" applyFill="1" applyBorder="1" applyAlignment="1">
      <alignment horizontal="center"/>
    </xf>
    <xf numFmtId="0" fontId="36" fillId="30" borderId="22" xfId="2" applyFont="1" applyFill="1" applyBorder="1" applyAlignment="1">
      <alignment horizontal="center" vertical="center"/>
    </xf>
    <xf numFmtId="0" fontId="36" fillId="30" borderId="22" xfId="2" applyFont="1" applyFill="1" applyBorder="1" applyAlignment="1">
      <alignment horizontal="center" vertical="center" wrapText="1"/>
    </xf>
    <xf numFmtId="0" fontId="37" fillId="30" borderId="20" xfId="2" applyFont="1" applyFill="1" applyBorder="1"/>
    <xf numFmtId="0" fontId="38" fillId="30" borderId="23" xfId="2" applyFont="1" applyFill="1" applyBorder="1" applyAlignment="1">
      <alignment horizontal="center"/>
    </xf>
    <xf numFmtId="0" fontId="37" fillId="30" borderId="24" xfId="2" applyFont="1" applyFill="1" applyBorder="1" applyAlignment="1">
      <alignment horizontal="center" vertical="center"/>
    </xf>
    <xf numFmtId="0" fontId="37" fillId="30" borderId="25" xfId="2" applyFont="1" applyFill="1" applyBorder="1" applyAlignment="1">
      <alignment horizontal="center" vertical="center"/>
    </xf>
    <xf numFmtId="0" fontId="37" fillId="30" borderId="26" xfId="2" applyFont="1" applyFill="1" applyBorder="1" applyAlignment="1">
      <alignment horizontal="center" vertical="center"/>
    </xf>
    <xf numFmtId="0" fontId="37" fillId="30" borderId="3" xfId="2" applyFont="1" applyFill="1" applyBorder="1" applyAlignment="1">
      <alignment horizontal="center" vertical="center"/>
    </xf>
    <xf numFmtId="1" fontId="33" fillId="2" borderId="7" xfId="1" applyNumberFormat="1" applyFont="1" applyFill="1" applyBorder="1" applyAlignment="1">
      <alignment horizontal="center" vertical="center" wrapText="1"/>
    </xf>
    <xf numFmtId="1" fontId="36" fillId="30" borderId="22" xfId="1" applyNumberFormat="1" applyFont="1" applyFill="1" applyBorder="1" applyAlignment="1">
      <alignment horizontal="center" vertical="center" wrapText="1"/>
    </xf>
    <xf numFmtId="1" fontId="37" fillId="30" borderId="0" xfId="1" applyNumberFormat="1" applyFont="1" applyFill="1" applyBorder="1" applyAlignment="1">
      <alignment horizontal="center" vertical="center"/>
    </xf>
    <xf numFmtId="1" fontId="6" fillId="2" borderId="6" xfId="1" applyNumberFormat="1" applyFont="1" applyFill="1" applyBorder="1" applyAlignment="1">
      <alignment horizontal="center" vertical="center"/>
    </xf>
    <xf numFmtId="1" fontId="6" fillId="28" borderId="6" xfId="1" applyNumberFormat="1" applyFont="1" applyFill="1" applyBorder="1" applyAlignment="1">
      <alignment horizontal="center" vertical="center"/>
    </xf>
    <xf numFmtId="1" fontId="6" fillId="27" borderId="6" xfId="1" applyNumberFormat="1" applyFont="1" applyFill="1" applyBorder="1" applyAlignment="1">
      <alignment horizontal="center" vertical="center"/>
    </xf>
    <xf numFmtId="1" fontId="6" fillId="2" borderId="10" xfId="1" applyNumberFormat="1" applyFont="1" applyFill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4" fillId="0" borderId="10" xfId="2" applyFont="1" applyFill="1" applyBorder="1" applyAlignment="1">
      <alignment horizontal="left" vertical="center"/>
    </xf>
    <xf numFmtId="0" fontId="5" fillId="31" borderId="6" xfId="2" applyFont="1" applyFill="1" applyBorder="1" applyAlignment="1">
      <alignment horizontal="center"/>
    </xf>
    <xf numFmtId="2" fontId="5" fillId="31" borderId="6" xfId="2" applyNumberFormat="1" applyFont="1" applyFill="1" applyBorder="1" applyAlignment="1">
      <alignment horizontal="center"/>
    </xf>
    <xf numFmtId="9" fontId="5" fillId="31" borderId="6" xfId="2" applyNumberFormat="1" applyFont="1" applyFill="1" applyBorder="1" applyAlignment="1">
      <alignment horizontal="center"/>
    </xf>
    <xf numFmtId="2" fontId="34" fillId="31" borderId="6" xfId="2" applyNumberFormat="1" applyFont="1" applyFill="1" applyBorder="1" applyAlignment="1">
      <alignment horizontal="center"/>
    </xf>
    <xf numFmtId="1" fontId="5" fillId="31" borderId="6" xfId="1" applyNumberFormat="1" applyFont="1" applyFill="1" applyBorder="1" applyAlignment="1">
      <alignment horizontal="center" vertical="center"/>
    </xf>
    <xf numFmtId="3" fontId="5" fillId="31" borderId="6" xfId="2" applyNumberFormat="1" applyFont="1" applyFill="1" applyBorder="1" applyAlignment="1">
      <alignment horizontal="center"/>
    </xf>
    <xf numFmtId="1" fontId="6" fillId="29" borderId="6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3" xfId="2" applyFill="1" applyBorder="1" applyAlignment="1"/>
    <xf numFmtId="0" fontId="32" fillId="2" borderId="2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>
      <alignment horizontal="center" vertical="center" wrapText="1"/>
    </xf>
    <xf numFmtId="0" fontId="32" fillId="2" borderId="4" xfId="2" applyFont="1" applyFill="1" applyBorder="1" applyAlignment="1">
      <alignment horizontal="center" vertical="center" wrapText="1"/>
    </xf>
    <xf numFmtId="0" fontId="32" fillId="2" borderId="5" xfId="2" applyFont="1" applyFill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center" vertical="center" wrapText="1"/>
    </xf>
    <xf numFmtId="0" fontId="33" fillId="2" borderId="28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center" wrapText="1"/>
    </xf>
    <xf numFmtId="0" fontId="33" fillId="2" borderId="9" xfId="2" applyFont="1" applyFill="1" applyBorder="1" applyAlignment="1">
      <alignment horizontal="center" vertical="center" wrapText="1"/>
    </xf>
    <xf numFmtId="0" fontId="33" fillId="2" borderId="9" xfId="2" applyFont="1" applyFill="1" applyBorder="1" applyAlignment="1">
      <alignment horizontal="center" vertical="center"/>
    </xf>
    <xf numFmtId="0" fontId="33" fillId="2" borderId="8" xfId="2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center" vertical="center" wrapText="1"/>
    </xf>
    <xf numFmtId="0" fontId="33" fillId="2" borderId="8" xfId="2" applyFont="1" applyFill="1" applyBorder="1" applyAlignment="1">
      <alignment horizontal="center" vertical="center" wrapText="1"/>
    </xf>
  </cellXfs>
  <cellStyles count="5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2 2 2" xfId="2"/>
    <cellStyle name="Normal 3" xfId="43"/>
    <cellStyle name="Normal 4" xfId="44"/>
    <cellStyle name="Note 2" xfId="45"/>
    <cellStyle name="Output 2" xfId="46"/>
    <cellStyle name="Percent 2" xfId="47"/>
    <cellStyle name="Percent 3" xfId="48"/>
    <cellStyle name="Title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R108"/>
  <sheetViews>
    <sheetView showGridLines="0" tabSelected="1" topLeftCell="A76" zoomScale="85" zoomScaleNormal="85" workbookViewId="0">
      <selection activeCell="M86" sqref="M86"/>
    </sheetView>
  </sheetViews>
  <sheetFormatPr defaultRowHeight="14.4" x14ac:dyDescent="0.3"/>
  <cols>
    <col min="1" max="1" width="73.5546875" customWidth="1"/>
    <col min="2" max="2" width="28.33203125" customWidth="1"/>
    <col min="3" max="4" width="0" hidden="1" customWidth="1"/>
    <col min="5" max="5" width="26.5546875" customWidth="1"/>
    <col min="6" max="7" width="10.6640625" hidden="1" customWidth="1"/>
    <col min="8" max="9" width="8.88671875" hidden="1" customWidth="1"/>
    <col min="10" max="10" width="25.109375" customWidth="1"/>
    <col min="11" max="12" width="0" hidden="1" customWidth="1"/>
    <col min="13" max="13" width="24.44140625" style="77" customWidth="1"/>
    <col min="14" max="14" width="9.109375" customWidth="1"/>
    <col min="15" max="15" width="13.109375" customWidth="1"/>
    <col min="16" max="16" width="8.88671875" customWidth="1"/>
    <col min="17" max="17" width="13.5546875" customWidth="1"/>
    <col min="18" max="18" width="10.5546875" bestFit="1" customWidth="1"/>
  </cols>
  <sheetData>
    <row r="1" spans="1:18" ht="15.6" customHeight="1" x14ac:dyDescent="0.3">
      <c r="A1" s="86"/>
      <c r="B1" s="88" t="s">
        <v>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15.75" customHeight="1" x14ac:dyDescent="0.3">
      <c r="A2" s="87"/>
      <c r="B2" s="90" t="s">
        <v>51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8" ht="51.6" customHeight="1" x14ac:dyDescent="0.3">
      <c r="A3" s="87"/>
      <c r="B3" s="60"/>
      <c r="C3" s="92" t="s">
        <v>10</v>
      </c>
      <c r="D3" s="93"/>
      <c r="E3" s="93"/>
      <c r="F3" s="93"/>
      <c r="G3" s="94"/>
      <c r="H3" s="95" t="s">
        <v>11</v>
      </c>
      <c r="I3" s="96"/>
      <c r="J3" s="96"/>
      <c r="K3" s="96"/>
      <c r="L3" s="97"/>
      <c r="M3" s="70" t="s">
        <v>49</v>
      </c>
      <c r="N3" s="98" t="s">
        <v>12</v>
      </c>
      <c r="O3" s="99"/>
      <c r="P3" s="98" t="s">
        <v>13</v>
      </c>
      <c r="Q3" s="99"/>
    </row>
    <row r="4" spans="1:18" x14ac:dyDescent="0.3">
      <c r="A4" s="61"/>
      <c r="B4" s="62" t="s">
        <v>42</v>
      </c>
      <c r="C4" s="63"/>
      <c r="D4" s="62"/>
      <c r="E4" s="62" t="s">
        <v>43</v>
      </c>
      <c r="F4" s="62"/>
      <c r="G4" s="62"/>
      <c r="H4" s="63"/>
      <c r="I4" s="62"/>
      <c r="J4" s="62" t="s">
        <v>44</v>
      </c>
      <c r="K4" s="62"/>
      <c r="L4" s="62"/>
      <c r="M4" s="71" t="s">
        <v>45</v>
      </c>
      <c r="N4" s="63" t="s">
        <v>46</v>
      </c>
      <c r="O4" s="63" t="s">
        <v>1</v>
      </c>
      <c r="P4" s="63" t="s">
        <v>47</v>
      </c>
      <c r="Q4" s="63" t="s">
        <v>48</v>
      </c>
    </row>
    <row r="5" spans="1:18" x14ac:dyDescent="0.3">
      <c r="A5" s="64" t="s">
        <v>41</v>
      </c>
      <c r="B5" s="65" t="s">
        <v>9</v>
      </c>
      <c r="C5" s="66" t="s">
        <v>0</v>
      </c>
      <c r="D5" s="66" t="s">
        <v>1</v>
      </c>
      <c r="E5" s="67"/>
      <c r="F5" s="66" t="s">
        <v>2</v>
      </c>
      <c r="G5" s="68" t="s">
        <v>3</v>
      </c>
      <c r="H5" s="66" t="s">
        <v>0</v>
      </c>
      <c r="I5" s="66" t="s">
        <v>1</v>
      </c>
      <c r="J5" s="67"/>
      <c r="K5" s="66" t="s">
        <v>2</v>
      </c>
      <c r="L5" s="68" t="s">
        <v>3</v>
      </c>
      <c r="M5" s="72"/>
      <c r="N5" s="69" t="s">
        <v>39</v>
      </c>
      <c r="O5" s="67" t="s">
        <v>4</v>
      </c>
      <c r="P5" s="69" t="s">
        <v>39</v>
      </c>
      <c r="Q5" s="67" t="s">
        <v>4</v>
      </c>
    </row>
    <row r="6" spans="1:18" x14ac:dyDescent="0.3">
      <c r="A6" s="41" t="s">
        <v>14</v>
      </c>
      <c r="B6" s="6">
        <v>2010</v>
      </c>
      <c r="C6" s="7">
        <v>6</v>
      </c>
      <c r="D6" s="7">
        <v>40</v>
      </c>
      <c r="E6" s="7">
        <f>SUM(C6:D6)</f>
        <v>46</v>
      </c>
      <c r="F6" s="8">
        <f>C6/E6</f>
        <v>0.13043478260869565</v>
      </c>
      <c r="G6" s="8">
        <f>D6/E6</f>
        <v>0.86956521739130432</v>
      </c>
      <c r="H6" s="9"/>
      <c r="I6" s="9"/>
      <c r="J6" s="9"/>
      <c r="K6" s="10"/>
      <c r="L6" s="10"/>
      <c r="M6" s="73">
        <f t="shared" ref="M6:M13" si="0">SUM(E6,J6)</f>
        <v>46</v>
      </c>
      <c r="N6" s="9"/>
      <c r="O6" s="47">
        <f>N6/M6</f>
        <v>0</v>
      </c>
      <c r="P6" s="11"/>
      <c r="Q6" s="12"/>
    </row>
    <row r="7" spans="1:18" x14ac:dyDescent="0.3">
      <c r="A7" s="41" t="s">
        <v>14</v>
      </c>
      <c r="B7" s="6">
        <v>2011</v>
      </c>
      <c r="C7" s="7">
        <v>8</v>
      </c>
      <c r="D7" s="7">
        <v>71</v>
      </c>
      <c r="E7" s="7">
        <f>SUM(C7:D7)</f>
        <v>79</v>
      </c>
      <c r="F7" s="8">
        <f>C7/E7</f>
        <v>0.10126582278481013</v>
      </c>
      <c r="G7" s="8">
        <f>D7/E7</f>
        <v>0.89873417721518989</v>
      </c>
      <c r="H7" s="9"/>
      <c r="I7" s="9"/>
      <c r="J7" s="9"/>
      <c r="K7" s="10"/>
      <c r="L7" s="10"/>
      <c r="M7" s="73">
        <f t="shared" si="0"/>
        <v>79</v>
      </c>
      <c r="N7" s="9"/>
      <c r="O7" s="47">
        <f>N7/M7</f>
        <v>0</v>
      </c>
      <c r="P7" s="11"/>
      <c r="Q7" s="12"/>
    </row>
    <row r="8" spans="1:18" x14ac:dyDescent="0.3">
      <c r="A8" s="41" t="s">
        <v>14</v>
      </c>
      <c r="B8" s="6">
        <v>2012</v>
      </c>
      <c r="C8" s="7">
        <v>16</v>
      </c>
      <c r="D8" s="7">
        <v>68</v>
      </c>
      <c r="E8" s="7">
        <f>SUM(C8:D8)</f>
        <v>84</v>
      </c>
      <c r="F8" s="8">
        <f>C8/E8</f>
        <v>0.19047619047619047</v>
      </c>
      <c r="G8" s="8">
        <f>D8/E8</f>
        <v>0.80952380952380953</v>
      </c>
      <c r="H8" s="9"/>
      <c r="I8" s="9"/>
      <c r="J8" s="9"/>
      <c r="K8" s="10"/>
      <c r="L8" s="10"/>
      <c r="M8" s="73">
        <f t="shared" si="0"/>
        <v>84</v>
      </c>
      <c r="N8" s="9"/>
      <c r="O8" s="47">
        <f>N8/M8</f>
        <v>0</v>
      </c>
      <c r="P8" s="11"/>
      <c r="Q8" s="12"/>
    </row>
    <row r="9" spans="1:18" x14ac:dyDescent="0.3">
      <c r="A9" s="41" t="s">
        <v>14</v>
      </c>
      <c r="B9" s="6">
        <v>2013</v>
      </c>
      <c r="C9" s="7">
        <v>12</v>
      </c>
      <c r="D9" s="7">
        <v>98</v>
      </c>
      <c r="E9" s="7">
        <f>SUM(C9:D9)</f>
        <v>110</v>
      </c>
      <c r="F9" s="8">
        <f>C9/E9</f>
        <v>0.10909090909090909</v>
      </c>
      <c r="G9" s="8">
        <f>D9/E9</f>
        <v>0.89090909090909087</v>
      </c>
      <c r="H9" s="9"/>
      <c r="I9" s="9"/>
      <c r="J9" s="9"/>
      <c r="K9" s="10"/>
      <c r="L9" s="10"/>
      <c r="M9" s="73">
        <f t="shared" si="0"/>
        <v>110</v>
      </c>
      <c r="N9" s="9"/>
      <c r="O9" s="47">
        <f>N9/M9</f>
        <v>0</v>
      </c>
      <c r="P9" s="11"/>
      <c r="Q9" s="12"/>
    </row>
    <row r="10" spans="1:18" x14ac:dyDescent="0.3">
      <c r="A10" s="42" t="s">
        <v>15</v>
      </c>
      <c r="B10" s="14">
        <v>2010</v>
      </c>
      <c r="C10" s="15"/>
      <c r="D10" s="15"/>
      <c r="E10" s="15"/>
      <c r="F10" s="16"/>
      <c r="G10" s="16"/>
      <c r="H10" s="15"/>
      <c r="I10" s="15"/>
      <c r="J10" s="15"/>
      <c r="K10" s="17"/>
      <c r="L10" s="17"/>
      <c r="M10" s="74">
        <f t="shared" si="0"/>
        <v>0</v>
      </c>
      <c r="N10" s="15"/>
      <c r="O10" s="16"/>
      <c r="P10" s="18"/>
      <c r="Q10" s="19"/>
    </row>
    <row r="11" spans="1:18" x14ac:dyDescent="0.3">
      <c r="A11" s="43" t="s">
        <v>15</v>
      </c>
      <c r="B11" s="6">
        <v>2011</v>
      </c>
      <c r="C11" s="20">
        <v>1</v>
      </c>
      <c r="D11" s="20">
        <v>5</v>
      </c>
      <c r="E11" s="7">
        <f t="shared" ref="E11:E16" si="1">SUM(C11:D11)</f>
        <v>6</v>
      </c>
      <c r="F11" s="8">
        <f>C11/E11</f>
        <v>0.16666666666666666</v>
      </c>
      <c r="G11" s="8">
        <f>D11/E11</f>
        <v>0.83333333333333337</v>
      </c>
      <c r="H11" s="9"/>
      <c r="I11" s="9"/>
      <c r="J11" s="9"/>
      <c r="K11" s="10"/>
      <c r="L11" s="10"/>
      <c r="M11" s="73">
        <f t="shared" si="0"/>
        <v>6</v>
      </c>
      <c r="N11" s="16"/>
      <c r="O11" s="16"/>
      <c r="P11" s="18"/>
      <c r="Q11" s="18"/>
    </row>
    <row r="12" spans="1:18" x14ac:dyDescent="0.3">
      <c r="A12" s="43" t="s">
        <v>15</v>
      </c>
      <c r="B12" s="6">
        <v>2012</v>
      </c>
      <c r="C12" s="7">
        <v>0</v>
      </c>
      <c r="D12" s="7">
        <v>14</v>
      </c>
      <c r="E12" s="7">
        <f t="shared" si="1"/>
        <v>14</v>
      </c>
      <c r="F12" s="8">
        <f>C12/E12</f>
        <v>0</v>
      </c>
      <c r="G12" s="8">
        <f>D12/E12</f>
        <v>1</v>
      </c>
      <c r="H12" s="9"/>
      <c r="I12" s="9"/>
      <c r="J12" s="9"/>
      <c r="K12" s="10"/>
      <c r="L12" s="10"/>
      <c r="M12" s="73">
        <f t="shared" si="0"/>
        <v>14</v>
      </c>
      <c r="N12" s="16"/>
      <c r="O12" s="16"/>
      <c r="P12" s="54"/>
      <c r="Q12" s="18"/>
      <c r="R12" s="1"/>
    </row>
    <row r="13" spans="1:18" x14ac:dyDescent="0.3">
      <c r="A13" s="43" t="s">
        <v>15</v>
      </c>
      <c r="B13" s="6">
        <v>2013</v>
      </c>
      <c r="C13" s="7">
        <v>2</v>
      </c>
      <c r="D13" s="7">
        <v>14</v>
      </c>
      <c r="E13" s="7">
        <f t="shared" si="1"/>
        <v>16</v>
      </c>
      <c r="F13" s="8">
        <f>C13/E13</f>
        <v>0.125</v>
      </c>
      <c r="G13" s="8">
        <f>D13/E13</f>
        <v>0.875</v>
      </c>
      <c r="H13" s="9"/>
      <c r="I13" s="9"/>
      <c r="J13" s="9"/>
      <c r="K13" s="10"/>
      <c r="L13" s="10"/>
      <c r="M13" s="73">
        <f t="shared" si="0"/>
        <v>16</v>
      </c>
      <c r="N13" s="16"/>
      <c r="O13" s="16"/>
      <c r="P13" s="54"/>
      <c r="Q13" s="18"/>
    </row>
    <row r="14" spans="1:18" x14ac:dyDescent="0.3">
      <c r="A14" s="42" t="s">
        <v>16</v>
      </c>
      <c r="B14" s="14">
        <v>2010</v>
      </c>
      <c r="C14" s="15"/>
      <c r="D14" s="15"/>
      <c r="E14" s="15"/>
      <c r="F14" s="16"/>
      <c r="G14" s="16"/>
      <c r="H14" s="15"/>
      <c r="I14" s="15"/>
      <c r="J14" s="15"/>
      <c r="K14" s="17"/>
      <c r="L14" s="17"/>
      <c r="M14" s="74"/>
      <c r="N14" s="15"/>
      <c r="O14" s="16"/>
      <c r="P14" s="54"/>
      <c r="Q14" s="19"/>
    </row>
    <row r="15" spans="1:18" x14ac:dyDescent="0.3">
      <c r="A15" s="43" t="s">
        <v>16</v>
      </c>
      <c r="B15" s="6">
        <v>2011</v>
      </c>
      <c r="C15" s="20">
        <v>65</v>
      </c>
      <c r="D15" s="20">
        <v>222</v>
      </c>
      <c r="E15" s="7">
        <f t="shared" si="1"/>
        <v>287</v>
      </c>
      <c r="F15" s="8">
        <f>C15/E15</f>
        <v>0.2264808362369338</v>
      </c>
      <c r="G15" s="8">
        <f>D15/E15</f>
        <v>0.77351916376306618</v>
      </c>
      <c r="H15" s="20">
        <v>277</v>
      </c>
      <c r="I15" s="20">
        <v>250</v>
      </c>
      <c r="J15" s="20">
        <f>SUM(H15:I15)</f>
        <v>527</v>
      </c>
      <c r="K15" s="21">
        <f>H15/J15</f>
        <v>0.52561669829222013</v>
      </c>
      <c r="L15" s="21">
        <f>I15/J15</f>
        <v>0.47438330170777987</v>
      </c>
      <c r="M15" s="73">
        <f>SUM(E15,J15)</f>
        <v>814</v>
      </c>
      <c r="N15" s="48">
        <v>5</v>
      </c>
      <c r="O15" s="46">
        <f>N15/M15</f>
        <v>6.1425061425061421E-3</v>
      </c>
      <c r="P15" s="55"/>
      <c r="Q15" s="22"/>
    </row>
    <row r="16" spans="1:18" x14ac:dyDescent="0.3">
      <c r="A16" s="43" t="s">
        <v>16</v>
      </c>
      <c r="B16" s="6">
        <v>2012</v>
      </c>
      <c r="C16" s="7">
        <v>131</v>
      </c>
      <c r="D16" s="7">
        <v>431</v>
      </c>
      <c r="E16" s="7">
        <f t="shared" si="1"/>
        <v>562</v>
      </c>
      <c r="F16" s="8">
        <f>C16/E16</f>
        <v>0.23309608540925267</v>
      </c>
      <c r="G16" s="8">
        <f>D16/E16</f>
        <v>0.76690391459074736</v>
      </c>
      <c r="H16" s="7">
        <v>288</v>
      </c>
      <c r="I16" s="7">
        <v>378</v>
      </c>
      <c r="J16" s="7">
        <f>SUM(H16:I16)</f>
        <v>666</v>
      </c>
      <c r="K16" s="8">
        <f>H16/J16</f>
        <v>0.43243243243243246</v>
      </c>
      <c r="L16" s="8">
        <f>I16/J16</f>
        <v>0.56756756756756754</v>
      </c>
      <c r="M16" s="73">
        <f>SUM(E16,J16)</f>
        <v>1228</v>
      </c>
      <c r="N16" s="46">
        <v>0</v>
      </c>
      <c r="O16" s="46">
        <v>0</v>
      </c>
      <c r="P16" s="56"/>
      <c r="Q16" s="13"/>
    </row>
    <row r="17" spans="1:17" x14ac:dyDescent="0.3">
      <c r="A17" s="42" t="s">
        <v>16</v>
      </c>
      <c r="B17" s="14">
        <v>2013</v>
      </c>
      <c r="C17" s="15"/>
      <c r="D17" s="15"/>
      <c r="E17" s="15"/>
      <c r="F17" s="16"/>
      <c r="G17" s="16"/>
      <c r="H17" s="15"/>
      <c r="I17" s="15"/>
      <c r="J17" s="15"/>
      <c r="K17" s="17"/>
      <c r="L17" s="17"/>
      <c r="M17" s="74"/>
      <c r="N17" s="15"/>
      <c r="O17" s="16"/>
      <c r="P17" s="54"/>
      <c r="Q17" s="19"/>
    </row>
    <row r="18" spans="1:17" x14ac:dyDescent="0.3">
      <c r="A18" s="42" t="s">
        <v>17</v>
      </c>
      <c r="B18" s="14">
        <v>2010</v>
      </c>
      <c r="C18" s="15"/>
      <c r="D18" s="15"/>
      <c r="E18" s="15"/>
      <c r="F18" s="16"/>
      <c r="G18" s="16"/>
      <c r="H18" s="15"/>
      <c r="I18" s="15"/>
      <c r="J18" s="15"/>
      <c r="K18" s="17"/>
      <c r="L18" s="17"/>
      <c r="M18" s="74"/>
      <c r="N18" s="15"/>
      <c r="O18" s="16"/>
      <c r="P18" s="54"/>
      <c r="Q18" s="19"/>
    </row>
    <row r="19" spans="1:17" x14ac:dyDescent="0.3">
      <c r="A19" s="44" t="s">
        <v>17</v>
      </c>
      <c r="B19" s="6">
        <v>2011</v>
      </c>
      <c r="C19" s="7">
        <v>0</v>
      </c>
      <c r="D19" s="7">
        <v>2</v>
      </c>
      <c r="E19" s="7">
        <f>SUM(C19:D19)</f>
        <v>2</v>
      </c>
      <c r="F19" s="8">
        <f>C19/E19</f>
        <v>0</v>
      </c>
      <c r="G19" s="8">
        <f>D19/E19</f>
        <v>1</v>
      </c>
      <c r="H19" s="7">
        <v>2</v>
      </c>
      <c r="I19" s="7">
        <v>10</v>
      </c>
      <c r="J19" s="7">
        <v>12</v>
      </c>
      <c r="K19" s="8">
        <f>H19/J19</f>
        <v>0.16666666666666666</v>
      </c>
      <c r="L19" s="8">
        <f>I19/J19</f>
        <v>0.83333333333333337</v>
      </c>
      <c r="M19" s="73">
        <f>SUM(E19,J19)</f>
        <v>14</v>
      </c>
      <c r="N19" s="7">
        <v>0</v>
      </c>
      <c r="O19" s="49">
        <v>0</v>
      </c>
      <c r="P19" s="56">
        <v>0</v>
      </c>
      <c r="Q19" s="13">
        <v>0</v>
      </c>
    </row>
    <row r="20" spans="1:17" x14ac:dyDescent="0.3">
      <c r="A20" s="44" t="s">
        <v>17</v>
      </c>
      <c r="B20" s="6">
        <v>2012</v>
      </c>
      <c r="C20" s="7">
        <v>2</v>
      </c>
      <c r="D20" s="7">
        <v>7</v>
      </c>
      <c r="E20" s="7">
        <f>SUM(C20:D20)</f>
        <v>9</v>
      </c>
      <c r="F20" s="8">
        <f>C20/E20</f>
        <v>0.22222222222222221</v>
      </c>
      <c r="G20" s="8">
        <f>D20/E20</f>
        <v>0.77777777777777779</v>
      </c>
      <c r="H20" s="7">
        <v>26</v>
      </c>
      <c r="I20" s="7">
        <v>20</v>
      </c>
      <c r="J20" s="7">
        <f>SUM(H20:I20)</f>
        <v>46</v>
      </c>
      <c r="K20" s="8">
        <f>H20/J20</f>
        <v>0.56521739130434778</v>
      </c>
      <c r="L20" s="8">
        <f>I20/J20</f>
        <v>0.43478260869565216</v>
      </c>
      <c r="M20" s="73">
        <f>SUM(E20,J20)</f>
        <v>55</v>
      </c>
      <c r="N20" s="7">
        <v>1</v>
      </c>
      <c r="O20" s="49">
        <v>0</v>
      </c>
      <c r="P20" s="56">
        <v>19</v>
      </c>
      <c r="Q20" s="13">
        <f>P20/M20</f>
        <v>0.34545454545454546</v>
      </c>
    </row>
    <row r="21" spans="1:17" x14ac:dyDescent="0.3">
      <c r="A21" s="42" t="s">
        <v>17</v>
      </c>
      <c r="B21" s="14">
        <v>2013</v>
      </c>
      <c r="C21" s="15"/>
      <c r="D21" s="15"/>
      <c r="E21" s="15"/>
      <c r="F21" s="16"/>
      <c r="G21" s="16"/>
      <c r="H21" s="15"/>
      <c r="I21" s="15"/>
      <c r="J21" s="15"/>
      <c r="K21" s="17"/>
      <c r="L21" s="17"/>
      <c r="M21" s="74"/>
      <c r="N21" s="15"/>
      <c r="O21" s="16"/>
      <c r="P21" s="54"/>
      <c r="Q21" s="19"/>
    </row>
    <row r="22" spans="1:17" x14ac:dyDescent="0.3">
      <c r="A22" s="44" t="s">
        <v>18</v>
      </c>
      <c r="B22" s="6">
        <v>2010</v>
      </c>
      <c r="C22" s="7">
        <v>11</v>
      </c>
      <c r="D22" s="7">
        <v>35</v>
      </c>
      <c r="E22" s="7">
        <f t="shared" ref="E22:E27" si="2">SUM(C22:D22)</f>
        <v>46</v>
      </c>
      <c r="F22" s="8">
        <f t="shared" ref="F22:F27" si="3">C22/E22</f>
        <v>0.2391304347826087</v>
      </c>
      <c r="G22" s="8">
        <f t="shared" ref="G22:G27" si="4">D22/E22</f>
        <v>0.76086956521739135</v>
      </c>
      <c r="H22" s="9"/>
      <c r="I22" s="9"/>
      <c r="J22" s="9"/>
      <c r="K22" s="10"/>
      <c r="L22" s="10"/>
      <c r="M22" s="73">
        <f t="shared" ref="M22:M27" si="5">SUM(E22,J22)</f>
        <v>46</v>
      </c>
      <c r="N22" s="7">
        <v>0</v>
      </c>
      <c r="O22" s="23"/>
      <c r="P22" s="57"/>
      <c r="Q22" s="24"/>
    </row>
    <row r="23" spans="1:17" x14ac:dyDescent="0.3">
      <c r="A23" s="44" t="s">
        <v>18</v>
      </c>
      <c r="B23" s="6">
        <v>2011</v>
      </c>
      <c r="C23" s="7">
        <v>24</v>
      </c>
      <c r="D23" s="7">
        <v>6</v>
      </c>
      <c r="E23" s="7">
        <f t="shared" si="2"/>
        <v>30</v>
      </c>
      <c r="F23" s="8">
        <f t="shared" si="3"/>
        <v>0.8</v>
      </c>
      <c r="G23" s="8">
        <f t="shared" si="4"/>
        <v>0.2</v>
      </c>
      <c r="H23" s="9"/>
      <c r="I23" s="9"/>
      <c r="J23" s="9"/>
      <c r="K23" s="10"/>
      <c r="L23" s="10"/>
      <c r="M23" s="73">
        <f t="shared" si="5"/>
        <v>30</v>
      </c>
      <c r="N23" s="7">
        <v>0</v>
      </c>
      <c r="O23" s="23"/>
      <c r="P23" s="57"/>
      <c r="Q23" s="24"/>
    </row>
    <row r="24" spans="1:17" x14ac:dyDescent="0.3">
      <c r="A24" s="44" t="s">
        <v>18</v>
      </c>
      <c r="B24" s="6">
        <v>2012</v>
      </c>
      <c r="C24" s="7">
        <v>5</v>
      </c>
      <c r="D24" s="7">
        <v>24</v>
      </c>
      <c r="E24" s="7">
        <f t="shared" si="2"/>
        <v>29</v>
      </c>
      <c r="F24" s="8">
        <f t="shared" si="3"/>
        <v>0.17241379310344829</v>
      </c>
      <c r="G24" s="8">
        <f t="shared" si="4"/>
        <v>0.82758620689655171</v>
      </c>
      <c r="H24" s="9"/>
      <c r="I24" s="9"/>
      <c r="J24" s="9"/>
      <c r="K24" s="10"/>
      <c r="L24" s="10"/>
      <c r="M24" s="73">
        <f t="shared" si="5"/>
        <v>29</v>
      </c>
      <c r="N24" s="7">
        <v>0</v>
      </c>
      <c r="O24" s="23"/>
      <c r="P24" s="57"/>
      <c r="Q24" s="24"/>
    </row>
    <row r="25" spans="1:17" x14ac:dyDescent="0.3">
      <c r="A25" s="44" t="s">
        <v>18</v>
      </c>
      <c r="B25" s="6">
        <v>2013</v>
      </c>
      <c r="C25" s="7">
        <v>1</v>
      </c>
      <c r="D25" s="7">
        <v>5</v>
      </c>
      <c r="E25" s="7">
        <f t="shared" si="2"/>
        <v>6</v>
      </c>
      <c r="F25" s="8">
        <f t="shared" si="3"/>
        <v>0.16666666666666666</v>
      </c>
      <c r="G25" s="8">
        <f t="shared" si="4"/>
        <v>0.83333333333333337</v>
      </c>
      <c r="H25" s="9"/>
      <c r="I25" s="9"/>
      <c r="J25" s="9"/>
      <c r="K25" s="10"/>
      <c r="L25" s="10"/>
      <c r="M25" s="73">
        <f t="shared" si="5"/>
        <v>6</v>
      </c>
      <c r="N25" s="7">
        <v>0</v>
      </c>
      <c r="O25" s="23"/>
      <c r="P25" s="57"/>
      <c r="Q25" s="24"/>
    </row>
    <row r="26" spans="1:17" x14ac:dyDescent="0.3">
      <c r="A26" s="44" t="s">
        <v>19</v>
      </c>
      <c r="B26" s="6">
        <v>2011</v>
      </c>
      <c r="C26" s="7">
        <v>5</v>
      </c>
      <c r="D26" s="7">
        <v>24</v>
      </c>
      <c r="E26" s="7">
        <f t="shared" si="2"/>
        <v>29</v>
      </c>
      <c r="F26" s="8">
        <f t="shared" si="3"/>
        <v>0.17241379310344829</v>
      </c>
      <c r="G26" s="8">
        <f t="shared" si="4"/>
        <v>0.82758620689655171</v>
      </c>
      <c r="H26" s="9"/>
      <c r="I26" s="9"/>
      <c r="J26" s="9"/>
      <c r="K26" s="10"/>
      <c r="L26" s="10"/>
      <c r="M26" s="73">
        <f t="shared" si="5"/>
        <v>29</v>
      </c>
      <c r="N26" s="7">
        <v>0</v>
      </c>
      <c r="O26" s="23"/>
      <c r="P26" s="57"/>
      <c r="Q26" s="24"/>
    </row>
    <row r="27" spans="1:17" x14ac:dyDescent="0.3">
      <c r="A27" s="44" t="s">
        <v>19</v>
      </c>
      <c r="B27" s="6">
        <v>2012</v>
      </c>
      <c r="C27" s="7">
        <v>8</v>
      </c>
      <c r="D27" s="7">
        <v>12</v>
      </c>
      <c r="E27" s="7">
        <f t="shared" si="2"/>
        <v>20</v>
      </c>
      <c r="F27" s="8">
        <f t="shared" si="3"/>
        <v>0.4</v>
      </c>
      <c r="G27" s="8">
        <f t="shared" si="4"/>
        <v>0.6</v>
      </c>
      <c r="H27" s="7">
        <v>5</v>
      </c>
      <c r="I27" s="7">
        <v>5</v>
      </c>
      <c r="J27" s="7">
        <v>10</v>
      </c>
      <c r="K27" s="8">
        <f>H27/J27</f>
        <v>0.5</v>
      </c>
      <c r="L27" s="8">
        <f>I27/J27</f>
        <v>0.5</v>
      </c>
      <c r="M27" s="73">
        <f t="shared" si="5"/>
        <v>30</v>
      </c>
      <c r="N27" s="9">
        <v>0</v>
      </c>
      <c r="O27" s="23"/>
      <c r="P27" s="57"/>
      <c r="Q27" s="24"/>
    </row>
    <row r="28" spans="1:17" x14ac:dyDescent="0.3">
      <c r="A28" s="42" t="s">
        <v>19</v>
      </c>
      <c r="B28" s="14">
        <v>2013</v>
      </c>
      <c r="C28" s="15"/>
      <c r="D28" s="15"/>
      <c r="E28" s="15"/>
      <c r="F28" s="16"/>
      <c r="G28" s="16"/>
      <c r="H28" s="15"/>
      <c r="I28" s="15"/>
      <c r="J28" s="15"/>
      <c r="K28" s="17"/>
      <c r="L28" s="17"/>
      <c r="M28" s="74"/>
      <c r="N28" s="15"/>
      <c r="O28" s="16"/>
      <c r="P28" s="54"/>
      <c r="Q28" s="19"/>
    </row>
    <row r="29" spans="1:17" x14ac:dyDescent="0.3">
      <c r="A29" s="44" t="s">
        <v>20</v>
      </c>
      <c r="B29" s="6">
        <v>2012</v>
      </c>
      <c r="C29" s="9"/>
      <c r="D29" s="9"/>
      <c r="E29" s="9"/>
      <c r="F29" s="23"/>
      <c r="G29" s="23"/>
      <c r="H29" s="7">
        <v>0</v>
      </c>
      <c r="I29" s="7">
        <v>1</v>
      </c>
      <c r="J29" s="7">
        <v>1</v>
      </c>
      <c r="K29" s="8">
        <v>0</v>
      </c>
      <c r="L29" s="8">
        <v>1</v>
      </c>
      <c r="M29" s="73">
        <f>SUM(E29,J29)</f>
        <v>1</v>
      </c>
      <c r="N29" s="7">
        <v>0</v>
      </c>
      <c r="O29" s="49">
        <f>N29/M29</f>
        <v>0</v>
      </c>
      <c r="P29" s="56">
        <v>0</v>
      </c>
      <c r="Q29" s="13"/>
    </row>
    <row r="30" spans="1:17" x14ac:dyDescent="0.3">
      <c r="A30" s="44" t="s">
        <v>21</v>
      </c>
      <c r="B30" s="6">
        <v>2010</v>
      </c>
      <c r="C30" s="7">
        <v>2</v>
      </c>
      <c r="D30" s="7">
        <v>32</v>
      </c>
      <c r="E30" s="7">
        <f>SUM(C30:D30)</f>
        <v>34</v>
      </c>
      <c r="F30" s="8">
        <f>C30/E30</f>
        <v>5.8823529411764705E-2</v>
      </c>
      <c r="G30" s="8">
        <f>D30/E30</f>
        <v>0.94117647058823528</v>
      </c>
      <c r="H30" s="25"/>
      <c r="I30" s="25"/>
      <c r="J30" s="25"/>
      <c r="K30" s="26"/>
      <c r="L30" s="26"/>
      <c r="M30" s="73">
        <f>SUM(E30,J30)</f>
        <v>34</v>
      </c>
      <c r="N30" s="9"/>
      <c r="O30" s="49">
        <f>N30/M30</f>
        <v>0</v>
      </c>
      <c r="P30" s="57"/>
      <c r="Q30" s="24"/>
    </row>
    <row r="31" spans="1:17" x14ac:dyDescent="0.3">
      <c r="A31" s="44" t="s">
        <v>21</v>
      </c>
      <c r="B31" s="6">
        <v>2011</v>
      </c>
      <c r="C31" s="7">
        <v>2</v>
      </c>
      <c r="D31" s="7">
        <v>18</v>
      </c>
      <c r="E31" s="7">
        <f>SUM(C31:D31)</f>
        <v>20</v>
      </c>
      <c r="F31" s="8">
        <f>C31/E31</f>
        <v>0.1</v>
      </c>
      <c r="G31" s="8">
        <f>D31/E31</f>
        <v>0.9</v>
      </c>
      <c r="H31" s="25"/>
      <c r="I31" s="25"/>
      <c r="J31" s="25"/>
      <c r="K31" s="26"/>
      <c r="L31" s="26"/>
      <c r="M31" s="73">
        <f>SUM(E31,J31)</f>
        <v>20</v>
      </c>
      <c r="N31" s="9"/>
      <c r="O31" s="49">
        <f>N31/M31</f>
        <v>0</v>
      </c>
      <c r="P31" s="57"/>
      <c r="Q31" s="24"/>
    </row>
    <row r="32" spans="1:17" x14ac:dyDescent="0.3">
      <c r="A32" s="44" t="s">
        <v>21</v>
      </c>
      <c r="B32" s="6">
        <v>2012</v>
      </c>
      <c r="C32" s="7">
        <v>10</v>
      </c>
      <c r="D32" s="7">
        <v>27</v>
      </c>
      <c r="E32" s="7">
        <f>SUM(C32:D32)</f>
        <v>37</v>
      </c>
      <c r="F32" s="8">
        <f>C32/E32</f>
        <v>0.27027027027027029</v>
      </c>
      <c r="G32" s="8">
        <f>D32/E32</f>
        <v>0.72972972972972971</v>
      </c>
      <c r="H32" s="25"/>
      <c r="I32" s="25"/>
      <c r="J32" s="25"/>
      <c r="K32" s="26"/>
      <c r="L32" s="26"/>
      <c r="M32" s="73">
        <f>SUM(E32,J32)</f>
        <v>37</v>
      </c>
      <c r="N32" s="9"/>
      <c r="O32" s="49">
        <f>N32/M32</f>
        <v>0</v>
      </c>
      <c r="P32" s="57"/>
      <c r="Q32" s="24"/>
    </row>
    <row r="33" spans="1:17" x14ac:dyDescent="0.3">
      <c r="A33" s="44" t="s">
        <v>21</v>
      </c>
      <c r="B33" s="6">
        <v>2013</v>
      </c>
      <c r="C33" s="7">
        <v>8</v>
      </c>
      <c r="D33" s="7">
        <v>39</v>
      </c>
      <c r="E33" s="7">
        <f>SUM(C33:D33)</f>
        <v>47</v>
      </c>
      <c r="F33" s="8">
        <f>C33/E33</f>
        <v>0.1702127659574468</v>
      </c>
      <c r="G33" s="8">
        <f>D33/E33</f>
        <v>0.82978723404255317</v>
      </c>
      <c r="H33" s="25"/>
      <c r="I33" s="25"/>
      <c r="J33" s="25"/>
      <c r="K33" s="26"/>
      <c r="L33" s="26"/>
      <c r="M33" s="73">
        <f>SUM(E33,J33)</f>
        <v>47</v>
      </c>
      <c r="N33" s="9"/>
      <c r="O33" s="49">
        <f>N33/M33</f>
        <v>0</v>
      </c>
      <c r="P33" s="54"/>
      <c r="Q33" s="19"/>
    </row>
    <row r="34" spans="1:17" x14ac:dyDescent="0.3">
      <c r="A34" s="42" t="s">
        <v>22</v>
      </c>
      <c r="B34" s="14">
        <v>2010</v>
      </c>
      <c r="C34" s="15"/>
      <c r="D34" s="15"/>
      <c r="E34" s="15"/>
      <c r="F34" s="16"/>
      <c r="G34" s="16"/>
      <c r="H34" s="15"/>
      <c r="I34" s="15"/>
      <c r="J34" s="15"/>
      <c r="K34" s="17"/>
      <c r="L34" s="17"/>
      <c r="M34" s="74"/>
      <c r="N34" s="15"/>
      <c r="O34" s="50"/>
      <c r="P34" s="54"/>
      <c r="Q34" s="19"/>
    </row>
    <row r="35" spans="1:17" x14ac:dyDescent="0.3">
      <c r="A35" s="44" t="s">
        <v>22</v>
      </c>
      <c r="B35" s="6">
        <v>2011</v>
      </c>
      <c r="C35" s="7">
        <v>52</v>
      </c>
      <c r="D35" s="7">
        <v>142</v>
      </c>
      <c r="E35" s="7">
        <f t="shared" ref="E35:E49" si="6">SUM(C35:D35)</f>
        <v>194</v>
      </c>
      <c r="F35" s="8">
        <f>C35/E35</f>
        <v>0.26804123711340205</v>
      </c>
      <c r="G35" s="8">
        <f>D35/E35</f>
        <v>0.73195876288659789</v>
      </c>
      <c r="H35" s="7">
        <v>305</v>
      </c>
      <c r="I35" s="7">
        <v>485</v>
      </c>
      <c r="J35" s="7">
        <f>SUM(H35:I35)</f>
        <v>790</v>
      </c>
      <c r="K35" s="8">
        <f>H35/J35</f>
        <v>0.38607594936708861</v>
      </c>
      <c r="L35" s="8">
        <f>I35/J35</f>
        <v>0.61392405063291144</v>
      </c>
      <c r="M35" s="73">
        <f>SUM(E35,J35)</f>
        <v>984</v>
      </c>
      <c r="N35" s="7">
        <v>0</v>
      </c>
      <c r="O35" s="49">
        <f>N35/M35</f>
        <v>0</v>
      </c>
      <c r="P35" s="56">
        <v>61</v>
      </c>
      <c r="Q35" s="13">
        <f>P35/M35</f>
        <v>6.1991869918699184E-2</v>
      </c>
    </row>
    <row r="36" spans="1:17" x14ac:dyDescent="0.3">
      <c r="A36" s="44" t="s">
        <v>22</v>
      </c>
      <c r="B36" s="6">
        <v>2012</v>
      </c>
      <c r="C36" s="7">
        <v>70</v>
      </c>
      <c r="D36" s="7">
        <v>112</v>
      </c>
      <c r="E36" s="7">
        <f t="shared" si="6"/>
        <v>182</v>
      </c>
      <c r="F36" s="8">
        <f>C36/E36</f>
        <v>0.38461538461538464</v>
      </c>
      <c r="G36" s="8">
        <f>D36/E36</f>
        <v>0.61538461538461542</v>
      </c>
      <c r="H36" s="7">
        <v>226</v>
      </c>
      <c r="I36" s="7">
        <v>474</v>
      </c>
      <c r="J36" s="7">
        <f>SUM(H36:I36)</f>
        <v>700</v>
      </c>
      <c r="K36" s="8">
        <f>H36/J36</f>
        <v>0.32285714285714284</v>
      </c>
      <c r="L36" s="8">
        <f>I36/J36</f>
        <v>0.67714285714285716</v>
      </c>
      <c r="M36" s="73">
        <f>SUM(E36,J36)</f>
        <v>882</v>
      </c>
      <c r="N36" s="7">
        <v>14</v>
      </c>
      <c r="O36" s="49">
        <f>N36/M36</f>
        <v>1.5873015873015872E-2</v>
      </c>
      <c r="P36" s="56">
        <f>55+27</f>
        <v>82</v>
      </c>
      <c r="Q36" s="13">
        <f>P36/M36</f>
        <v>9.297052154195011E-2</v>
      </c>
    </row>
    <row r="37" spans="1:17" x14ac:dyDescent="0.3">
      <c r="A37" s="42" t="s">
        <v>22</v>
      </c>
      <c r="B37" s="14">
        <v>2013</v>
      </c>
      <c r="C37" s="15"/>
      <c r="D37" s="15"/>
      <c r="E37" s="15"/>
      <c r="F37" s="16"/>
      <c r="G37" s="16"/>
      <c r="H37" s="15"/>
      <c r="I37" s="15"/>
      <c r="J37" s="15"/>
      <c r="K37" s="17"/>
      <c r="L37" s="17"/>
      <c r="M37" s="74"/>
      <c r="N37" s="15"/>
      <c r="O37" s="50"/>
      <c r="P37" s="54"/>
      <c r="Q37" s="19"/>
    </row>
    <row r="38" spans="1:17" x14ac:dyDescent="0.3">
      <c r="A38" s="44" t="s">
        <v>23</v>
      </c>
      <c r="B38" s="6">
        <v>2010</v>
      </c>
      <c r="C38" s="7">
        <v>2</v>
      </c>
      <c r="D38" s="7">
        <v>12</v>
      </c>
      <c r="E38" s="7">
        <f t="shared" si="6"/>
        <v>14</v>
      </c>
      <c r="F38" s="8">
        <f>C38/E38</f>
        <v>0.14285714285714285</v>
      </c>
      <c r="G38" s="8">
        <f>D38/E38</f>
        <v>0.8571428571428571</v>
      </c>
      <c r="H38" s="25"/>
      <c r="I38" s="25"/>
      <c r="J38" s="25"/>
      <c r="K38" s="26"/>
      <c r="L38" s="26"/>
      <c r="M38" s="73">
        <f>SUM(E38,J38)</f>
        <v>14</v>
      </c>
      <c r="N38" s="15"/>
      <c r="O38" s="50"/>
      <c r="P38" s="54"/>
      <c r="Q38" s="19"/>
    </row>
    <row r="39" spans="1:17" x14ac:dyDescent="0.3">
      <c r="A39" s="44" t="s">
        <v>23</v>
      </c>
      <c r="B39" s="6">
        <v>2011</v>
      </c>
      <c r="C39" s="7">
        <v>2</v>
      </c>
      <c r="D39" s="7">
        <v>9</v>
      </c>
      <c r="E39" s="7">
        <f t="shared" si="6"/>
        <v>11</v>
      </c>
      <c r="F39" s="8">
        <f>C39/E39</f>
        <v>0.18181818181818182</v>
      </c>
      <c r="G39" s="8">
        <f>D39/E39</f>
        <v>0.81818181818181823</v>
      </c>
      <c r="H39" s="25"/>
      <c r="I39" s="25"/>
      <c r="J39" s="25"/>
      <c r="K39" s="26"/>
      <c r="L39" s="26"/>
      <c r="M39" s="73">
        <f>SUM(E39,J39)</f>
        <v>11</v>
      </c>
      <c r="N39" s="7">
        <v>0</v>
      </c>
      <c r="O39" s="49">
        <f>N39/M39</f>
        <v>0</v>
      </c>
      <c r="P39" s="58"/>
      <c r="Q39" s="12"/>
    </row>
    <row r="40" spans="1:17" x14ac:dyDescent="0.3">
      <c r="A40" s="44" t="s">
        <v>23</v>
      </c>
      <c r="B40" s="6">
        <v>2012</v>
      </c>
      <c r="C40" s="7">
        <v>0</v>
      </c>
      <c r="D40" s="7">
        <v>8</v>
      </c>
      <c r="E40" s="7">
        <f t="shared" si="6"/>
        <v>8</v>
      </c>
      <c r="F40" s="8">
        <f>C40/E40</f>
        <v>0</v>
      </c>
      <c r="G40" s="8">
        <f>D40/E40</f>
        <v>1</v>
      </c>
      <c r="H40" s="25"/>
      <c r="I40" s="25"/>
      <c r="J40" s="25"/>
      <c r="K40" s="26"/>
      <c r="L40" s="26"/>
      <c r="M40" s="73">
        <f>SUM(E40,J40)</f>
        <v>8</v>
      </c>
      <c r="N40" s="7">
        <v>0</v>
      </c>
      <c r="O40" s="49">
        <f>N40/M40</f>
        <v>0</v>
      </c>
      <c r="P40" s="58"/>
      <c r="Q40" s="12"/>
    </row>
    <row r="41" spans="1:17" x14ac:dyDescent="0.3">
      <c r="A41" s="44" t="s">
        <v>23</v>
      </c>
      <c r="B41" s="6">
        <v>2013</v>
      </c>
      <c r="C41" s="7">
        <v>0</v>
      </c>
      <c r="D41" s="7">
        <v>1</v>
      </c>
      <c r="E41" s="7">
        <f t="shared" si="6"/>
        <v>1</v>
      </c>
      <c r="F41" s="8">
        <f>C41/E41</f>
        <v>0</v>
      </c>
      <c r="G41" s="8">
        <f>D41/E41</f>
        <v>1</v>
      </c>
      <c r="H41" s="25"/>
      <c r="I41" s="25"/>
      <c r="J41" s="25"/>
      <c r="K41" s="26"/>
      <c r="L41" s="26"/>
      <c r="M41" s="73">
        <f>SUM(E41,J41)</f>
        <v>1</v>
      </c>
      <c r="N41" s="7">
        <v>0</v>
      </c>
      <c r="O41" s="49">
        <f>N41/M41</f>
        <v>0</v>
      </c>
      <c r="P41" s="58"/>
      <c r="Q41" s="12"/>
    </row>
    <row r="42" spans="1:17" x14ac:dyDescent="0.3">
      <c r="A42" s="42" t="s">
        <v>24</v>
      </c>
      <c r="B42" s="14">
        <v>2010</v>
      </c>
      <c r="C42" s="15"/>
      <c r="D42" s="15"/>
      <c r="E42" s="15"/>
      <c r="F42" s="16"/>
      <c r="G42" s="16"/>
      <c r="H42" s="15"/>
      <c r="I42" s="15"/>
      <c r="J42" s="15"/>
      <c r="K42" s="17"/>
      <c r="L42" s="17"/>
      <c r="M42" s="74"/>
      <c r="N42" s="15"/>
      <c r="O42" s="50"/>
      <c r="P42" s="54"/>
      <c r="Q42" s="19"/>
    </row>
    <row r="43" spans="1:17" x14ac:dyDescent="0.3">
      <c r="A43" s="44" t="s">
        <v>24</v>
      </c>
      <c r="B43" s="6">
        <v>2011</v>
      </c>
      <c r="C43" s="7">
        <v>0</v>
      </c>
      <c r="D43" s="7">
        <v>2</v>
      </c>
      <c r="E43" s="7">
        <f t="shared" si="6"/>
        <v>2</v>
      </c>
      <c r="F43" s="8">
        <f t="shared" ref="F43:F49" si="7">C43/E43</f>
        <v>0</v>
      </c>
      <c r="G43" s="8">
        <f t="shared" ref="G43:G49" si="8">D43/E43</f>
        <v>1</v>
      </c>
      <c r="H43" s="15"/>
      <c r="I43" s="15"/>
      <c r="J43" s="15"/>
      <c r="K43" s="17"/>
      <c r="L43" s="17"/>
      <c r="M43" s="73">
        <f t="shared" ref="M43:M53" si="9">SUM(E43,J43)</f>
        <v>2</v>
      </c>
      <c r="N43" s="7">
        <v>0</v>
      </c>
      <c r="O43" s="49">
        <f t="shared" ref="O43:O53" si="10">N43/M43</f>
        <v>0</v>
      </c>
      <c r="P43" s="56">
        <v>0</v>
      </c>
      <c r="Q43" s="19"/>
    </row>
    <row r="44" spans="1:17" x14ac:dyDescent="0.3">
      <c r="A44" s="44" t="s">
        <v>24</v>
      </c>
      <c r="B44" s="6">
        <v>2012</v>
      </c>
      <c r="C44" s="7">
        <v>0</v>
      </c>
      <c r="D44" s="7">
        <v>2</v>
      </c>
      <c r="E44" s="7">
        <f t="shared" si="6"/>
        <v>2</v>
      </c>
      <c r="F44" s="8">
        <f t="shared" si="7"/>
        <v>0</v>
      </c>
      <c r="G44" s="8">
        <f t="shared" si="8"/>
        <v>1</v>
      </c>
      <c r="H44" s="15"/>
      <c r="I44" s="15"/>
      <c r="J44" s="15"/>
      <c r="K44" s="17"/>
      <c r="L44" s="17"/>
      <c r="M44" s="73">
        <f t="shared" si="9"/>
        <v>2</v>
      </c>
      <c r="N44" s="7">
        <v>0</v>
      </c>
      <c r="O44" s="49">
        <f t="shared" si="10"/>
        <v>0</v>
      </c>
      <c r="P44" s="56">
        <v>0</v>
      </c>
      <c r="Q44" s="19"/>
    </row>
    <row r="45" spans="1:17" x14ac:dyDescent="0.3">
      <c r="A45" s="44" t="s">
        <v>24</v>
      </c>
      <c r="B45" s="6">
        <v>2013</v>
      </c>
      <c r="C45" s="7">
        <v>0</v>
      </c>
      <c r="D45" s="7">
        <v>2</v>
      </c>
      <c r="E45" s="7">
        <f t="shared" si="6"/>
        <v>2</v>
      </c>
      <c r="F45" s="8">
        <f t="shared" si="7"/>
        <v>0</v>
      </c>
      <c r="G45" s="8">
        <f t="shared" si="8"/>
        <v>1</v>
      </c>
      <c r="H45" s="15"/>
      <c r="I45" s="15"/>
      <c r="J45" s="15"/>
      <c r="K45" s="17"/>
      <c r="L45" s="17"/>
      <c r="M45" s="73">
        <f t="shared" si="9"/>
        <v>2</v>
      </c>
      <c r="N45" s="7">
        <v>0</v>
      </c>
      <c r="O45" s="49">
        <f t="shared" si="10"/>
        <v>0</v>
      </c>
      <c r="P45" s="56">
        <v>0</v>
      </c>
      <c r="Q45" s="19"/>
    </row>
    <row r="46" spans="1:17" x14ac:dyDescent="0.3">
      <c r="A46" s="44" t="s">
        <v>25</v>
      </c>
      <c r="B46" s="6">
        <v>2010</v>
      </c>
      <c r="C46" s="7">
        <v>1</v>
      </c>
      <c r="D46" s="7">
        <v>7</v>
      </c>
      <c r="E46" s="7">
        <f t="shared" si="6"/>
        <v>8</v>
      </c>
      <c r="F46" s="8">
        <f t="shared" si="7"/>
        <v>0.125</v>
      </c>
      <c r="G46" s="8">
        <f t="shared" si="8"/>
        <v>0.875</v>
      </c>
      <c r="H46" s="15"/>
      <c r="I46" s="15"/>
      <c r="J46" s="15"/>
      <c r="K46" s="17"/>
      <c r="L46" s="17"/>
      <c r="M46" s="73">
        <f t="shared" si="9"/>
        <v>8</v>
      </c>
      <c r="N46" s="7">
        <v>0</v>
      </c>
      <c r="O46" s="49">
        <f t="shared" si="10"/>
        <v>0</v>
      </c>
      <c r="P46" s="56">
        <v>0</v>
      </c>
      <c r="Q46" s="19"/>
    </row>
    <row r="47" spans="1:17" x14ac:dyDescent="0.3">
      <c r="A47" s="44" t="s">
        <v>25</v>
      </c>
      <c r="B47" s="6">
        <v>2011</v>
      </c>
      <c r="C47" s="7">
        <v>0</v>
      </c>
      <c r="D47" s="7">
        <v>3</v>
      </c>
      <c r="E47" s="7">
        <f t="shared" si="6"/>
        <v>3</v>
      </c>
      <c r="F47" s="8">
        <f t="shared" si="7"/>
        <v>0</v>
      </c>
      <c r="G47" s="8">
        <f t="shared" si="8"/>
        <v>1</v>
      </c>
      <c r="H47" s="15"/>
      <c r="I47" s="15"/>
      <c r="J47" s="15"/>
      <c r="K47" s="17"/>
      <c r="L47" s="17"/>
      <c r="M47" s="73">
        <f t="shared" si="9"/>
        <v>3</v>
      </c>
      <c r="N47" s="7">
        <v>0</v>
      </c>
      <c r="O47" s="49">
        <f t="shared" si="10"/>
        <v>0</v>
      </c>
      <c r="P47" s="56">
        <v>0</v>
      </c>
      <c r="Q47" s="19"/>
    </row>
    <row r="48" spans="1:17" x14ac:dyDescent="0.3">
      <c r="A48" s="44" t="s">
        <v>25</v>
      </c>
      <c r="B48" s="6">
        <v>2012</v>
      </c>
      <c r="C48" s="7">
        <v>1</v>
      </c>
      <c r="D48" s="7">
        <v>9</v>
      </c>
      <c r="E48" s="7">
        <f t="shared" si="6"/>
        <v>10</v>
      </c>
      <c r="F48" s="8">
        <f t="shared" si="7"/>
        <v>0.1</v>
      </c>
      <c r="G48" s="8">
        <f t="shared" si="8"/>
        <v>0.9</v>
      </c>
      <c r="H48" s="15"/>
      <c r="I48" s="15"/>
      <c r="J48" s="15"/>
      <c r="K48" s="17"/>
      <c r="L48" s="17"/>
      <c r="M48" s="73">
        <f t="shared" si="9"/>
        <v>10</v>
      </c>
      <c r="N48" s="7">
        <v>0</v>
      </c>
      <c r="O48" s="49">
        <f t="shared" si="10"/>
        <v>0</v>
      </c>
      <c r="P48" s="56">
        <v>0</v>
      </c>
      <c r="Q48" s="19"/>
    </row>
    <row r="49" spans="1:17" x14ac:dyDescent="0.3">
      <c r="A49" s="44" t="s">
        <v>25</v>
      </c>
      <c r="B49" s="6">
        <v>2013</v>
      </c>
      <c r="C49" s="7">
        <v>5</v>
      </c>
      <c r="D49" s="7">
        <v>8</v>
      </c>
      <c r="E49" s="7">
        <f t="shared" si="6"/>
        <v>13</v>
      </c>
      <c r="F49" s="8">
        <f t="shared" si="7"/>
        <v>0.38461538461538464</v>
      </c>
      <c r="G49" s="8">
        <f t="shared" si="8"/>
        <v>0.61538461538461542</v>
      </c>
      <c r="H49" s="15"/>
      <c r="I49" s="15"/>
      <c r="J49" s="15"/>
      <c r="K49" s="17"/>
      <c r="L49" s="17"/>
      <c r="M49" s="73">
        <f t="shared" si="9"/>
        <v>13</v>
      </c>
      <c r="N49" s="7">
        <v>0</v>
      </c>
      <c r="O49" s="49">
        <f t="shared" si="10"/>
        <v>0</v>
      </c>
      <c r="P49" s="56">
        <v>0</v>
      </c>
      <c r="Q49" s="19"/>
    </row>
    <row r="50" spans="1:17" x14ac:dyDescent="0.3">
      <c r="A50" s="44" t="s">
        <v>26</v>
      </c>
      <c r="B50" s="6">
        <v>2010</v>
      </c>
      <c r="C50" s="9"/>
      <c r="D50" s="9"/>
      <c r="E50" s="9"/>
      <c r="F50" s="23"/>
      <c r="G50" s="23"/>
      <c r="H50" s="7"/>
      <c r="I50" s="7"/>
      <c r="J50" s="7">
        <v>30</v>
      </c>
      <c r="K50" s="8"/>
      <c r="L50" s="8"/>
      <c r="M50" s="73">
        <f t="shared" si="9"/>
        <v>30</v>
      </c>
      <c r="N50" s="7"/>
      <c r="O50" s="49">
        <f t="shared" si="10"/>
        <v>0</v>
      </c>
      <c r="P50" s="56"/>
      <c r="Q50" s="13"/>
    </row>
    <row r="51" spans="1:17" x14ac:dyDescent="0.3">
      <c r="A51" s="44" t="s">
        <v>26</v>
      </c>
      <c r="B51" s="6">
        <v>2011</v>
      </c>
      <c r="C51" s="9"/>
      <c r="D51" s="9"/>
      <c r="E51" s="9"/>
      <c r="F51" s="23"/>
      <c r="G51" s="23"/>
      <c r="H51" s="7">
        <v>12</v>
      </c>
      <c r="I51" s="7">
        <v>13</v>
      </c>
      <c r="J51" s="7">
        <v>25</v>
      </c>
      <c r="K51" s="8">
        <v>0.48</v>
      </c>
      <c r="L51" s="8">
        <v>0.52</v>
      </c>
      <c r="M51" s="73">
        <f t="shared" si="9"/>
        <v>25</v>
      </c>
      <c r="N51" s="7">
        <v>0</v>
      </c>
      <c r="O51" s="49">
        <f t="shared" si="10"/>
        <v>0</v>
      </c>
      <c r="P51" s="56">
        <v>0</v>
      </c>
      <c r="Q51" s="13">
        <v>0</v>
      </c>
    </row>
    <row r="52" spans="1:17" x14ac:dyDescent="0.3">
      <c r="A52" s="44" t="s">
        <v>26</v>
      </c>
      <c r="B52" s="6">
        <v>2012</v>
      </c>
      <c r="C52" s="9"/>
      <c r="D52" s="9"/>
      <c r="E52" s="9"/>
      <c r="F52" s="23"/>
      <c r="G52" s="23"/>
      <c r="H52" s="7">
        <v>7</v>
      </c>
      <c r="I52" s="7">
        <v>15</v>
      </c>
      <c r="J52" s="7">
        <v>22</v>
      </c>
      <c r="K52" s="8">
        <v>0.31818181818181818</v>
      </c>
      <c r="L52" s="8">
        <v>0.68181818181818177</v>
      </c>
      <c r="M52" s="73">
        <f t="shared" si="9"/>
        <v>22</v>
      </c>
      <c r="N52" s="7">
        <v>11</v>
      </c>
      <c r="O52" s="49">
        <f t="shared" si="10"/>
        <v>0.5</v>
      </c>
      <c r="P52" s="56">
        <v>0</v>
      </c>
      <c r="Q52" s="13">
        <v>0</v>
      </c>
    </row>
    <row r="53" spans="1:17" x14ac:dyDescent="0.3">
      <c r="A53" s="44" t="s">
        <v>26</v>
      </c>
      <c r="B53" s="6">
        <v>2013</v>
      </c>
      <c r="C53" s="9"/>
      <c r="D53" s="9"/>
      <c r="E53" s="9"/>
      <c r="F53" s="23"/>
      <c r="G53" s="23"/>
      <c r="H53" s="7">
        <v>5</v>
      </c>
      <c r="I53" s="7">
        <v>7</v>
      </c>
      <c r="J53" s="7">
        <v>12</v>
      </c>
      <c r="K53" s="8">
        <v>0.41666666666666669</v>
      </c>
      <c r="L53" s="8">
        <v>0.58333333333333337</v>
      </c>
      <c r="M53" s="73">
        <f t="shared" si="9"/>
        <v>12</v>
      </c>
      <c r="N53" s="7">
        <v>0</v>
      </c>
      <c r="O53" s="49">
        <f t="shared" si="10"/>
        <v>0</v>
      </c>
      <c r="P53" s="56">
        <v>0</v>
      </c>
      <c r="Q53" s="13">
        <v>0</v>
      </c>
    </row>
    <row r="54" spans="1:17" x14ac:dyDescent="0.3">
      <c r="A54" s="42" t="s">
        <v>27</v>
      </c>
      <c r="B54" s="14">
        <v>2010</v>
      </c>
      <c r="C54" s="15"/>
      <c r="D54" s="15"/>
      <c r="E54" s="15"/>
      <c r="F54" s="16"/>
      <c r="G54" s="16"/>
      <c r="H54" s="15"/>
      <c r="I54" s="15"/>
      <c r="J54" s="15"/>
      <c r="K54" s="17"/>
      <c r="L54" s="17"/>
      <c r="M54" s="74"/>
      <c r="N54" s="15"/>
      <c r="O54" s="50"/>
      <c r="P54" s="54"/>
      <c r="Q54" s="19"/>
    </row>
    <row r="55" spans="1:17" x14ac:dyDescent="0.3">
      <c r="A55" s="44" t="s">
        <v>27</v>
      </c>
      <c r="B55" s="6">
        <v>2011</v>
      </c>
      <c r="C55" s="15"/>
      <c r="D55" s="15"/>
      <c r="E55" s="15"/>
      <c r="F55" s="16"/>
      <c r="G55" s="16"/>
      <c r="H55" s="15"/>
      <c r="I55" s="15"/>
      <c r="J55" s="15">
        <v>6</v>
      </c>
      <c r="K55" s="17"/>
      <c r="L55" s="17"/>
      <c r="M55" s="73">
        <v>6</v>
      </c>
      <c r="N55" s="15"/>
      <c r="O55" s="49">
        <v>6</v>
      </c>
      <c r="P55" s="54"/>
      <c r="Q55" s="19"/>
    </row>
    <row r="56" spans="1:17" x14ac:dyDescent="0.3">
      <c r="A56" s="42" t="s">
        <v>27</v>
      </c>
      <c r="B56" s="14">
        <v>2012</v>
      </c>
      <c r="C56" s="15"/>
      <c r="D56" s="15"/>
      <c r="E56" s="15"/>
      <c r="F56" s="15"/>
      <c r="G56" s="15"/>
      <c r="H56" s="15"/>
      <c r="I56" s="15"/>
      <c r="J56" s="15"/>
      <c r="K56" s="17"/>
      <c r="L56" s="17"/>
      <c r="M56" s="74"/>
      <c r="N56" s="15"/>
      <c r="O56" s="50"/>
      <c r="P56" s="54"/>
      <c r="Q56" s="19"/>
    </row>
    <row r="57" spans="1:17" x14ac:dyDescent="0.3">
      <c r="A57" s="44" t="s">
        <v>28</v>
      </c>
      <c r="B57" s="6">
        <v>2010</v>
      </c>
      <c r="C57" s="15"/>
      <c r="D57" s="15"/>
      <c r="E57" s="7">
        <v>42</v>
      </c>
      <c r="F57" s="15"/>
      <c r="G57" s="15"/>
      <c r="H57" s="15"/>
      <c r="I57" s="15"/>
      <c r="J57" s="15"/>
      <c r="K57" s="17"/>
      <c r="L57" s="17"/>
      <c r="M57" s="73">
        <f>SUM(E57,J57)</f>
        <v>42</v>
      </c>
      <c r="N57" s="15"/>
      <c r="O57" s="49">
        <f t="shared" ref="O57:O64" si="11">N57/M57</f>
        <v>0</v>
      </c>
      <c r="P57" s="54"/>
      <c r="Q57" s="19"/>
    </row>
    <row r="58" spans="1:17" x14ac:dyDescent="0.3">
      <c r="A58" s="44" t="s">
        <v>28</v>
      </c>
      <c r="B58" s="6">
        <v>2011</v>
      </c>
      <c r="C58" s="15"/>
      <c r="D58" s="15"/>
      <c r="E58" s="7">
        <v>27</v>
      </c>
      <c r="F58" s="15"/>
      <c r="G58" s="15"/>
      <c r="H58" s="15"/>
      <c r="I58" s="15"/>
      <c r="J58" s="15"/>
      <c r="K58" s="17"/>
      <c r="L58" s="17"/>
      <c r="M58" s="73">
        <v>27</v>
      </c>
      <c r="N58" s="15"/>
      <c r="O58" s="49">
        <f t="shared" si="11"/>
        <v>0</v>
      </c>
      <c r="P58" s="54"/>
      <c r="Q58" s="19"/>
    </row>
    <row r="59" spans="1:17" x14ac:dyDescent="0.3">
      <c r="A59" s="44" t="s">
        <v>28</v>
      </c>
      <c r="B59" s="6">
        <v>2012</v>
      </c>
      <c r="C59" s="15"/>
      <c r="D59" s="15"/>
      <c r="E59" s="7">
        <v>23</v>
      </c>
      <c r="F59" s="15"/>
      <c r="G59" s="15"/>
      <c r="H59" s="15"/>
      <c r="I59" s="15"/>
      <c r="J59" s="15"/>
      <c r="K59" s="17"/>
      <c r="L59" s="17"/>
      <c r="M59" s="73">
        <v>23</v>
      </c>
      <c r="N59" s="15"/>
      <c r="O59" s="49">
        <f t="shared" si="11"/>
        <v>0</v>
      </c>
      <c r="P59" s="54"/>
      <c r="Q59" s="19"/>
    </row>
    <row r="60" spans="1:17" x14ac:dyDescent="0.3">
      <c r="A60" s="44" t="s">
        <v>28</v>
      </c>
      <c r="B60" s="6">
        <v>2013</v>
      </c>
      <c r="C60" s="15"/>
      <c r="D60" s="15"/>
      <c r="E60" s="7">
        <v>24</v>
      </c>
      <c r="F60" s="15"/>
      <c r="G60" s="15"/>
      <c r="H60" s="15"/>
      <c r="I60" s="15"/>
      <c r="J60" s="15"/>
      <c r="K60" s="17"/>
      <c r="L60" s="17"/>
      <c r="M60" s="73">
        <v>24</v>
      </c>
      <c r="N60" s="15"/>
      <c r="O60" s="49">
        <f t="shared" si="11"/>
        <v>0</v>
      </c>
      <c r="P60" s="54"/>
      <c r="Q60" s="19"/>
    </row>
    <row r="61" spans="1:17" x14ac:dyDescent="0.3">
      <c r="A61" s="44" t="s">
        <v>29</v>
      </c>
      <c r="B61" s="6">
        <v>2010</v>
      </c>
      <c r="C61" s="28"/>
      <c r="D61" s="28"/>
      <c r="E61" s="28"/>
      <c r="F61" s="29"/>
      <c r="G61" s="29"/>
      <c r="H61" s="29"/>
      <c r="I61" s="29"/>
      <c r="J61" s="85">
        <v>63</v>
      </c>
      <c r="K61" s="29"/>
      <c r="L61" s="29"/>
      <c r="M61" s="73">
        <v>63</v>
      </c>
      <c r="N61" s="7">
        <v>0</v>
      </c>
      <c r="O61" s="49">
        <f t="shared" si="11"/>
        <v>0</v>
      </c>
      <c r="P61" s="54"/>
      <c r="Q61" s="19"/>
    </row>
    <row r="62" spans="1:17" x14ac:dyDescent="0.3">
      <c r="A62" s="44" t="s">
        <v>29</v>
      </c>
      <c r="B62" s="6">
        <v>2011</v>
      </c>
      <c r="C62" s="28"/>
      <c r="D62" s="28"/>
      <c r="E62" s="28"/>
      <c r="F62" s="29"/>
      <c r="G62" s="29"/>
      <c r="H62" s="7">
        <v>153</v>
      </c>
      <c r="I62" s="7">
        <v>142</v>
      </c>
      <c r="J62" s="7">
        <v>295</v>
      </c>
      <c r="K62" s="8">
        <v>0.51864406779661021</v>
      </c>
      <c r="L62" s="8">
        <v>0.48135593220338985</v>
      </c>
      <c r="M62" s="73">
        <f>SUM(E62,J62)</f>
        <v>295</v>
      </c>
      <c r="N62" s="7">
        <v>4</v>
      </c>
      <c r="O62" s="49">
        <f t="shared" si="11"/>
        <v>1.3559322033898305E-2</v>
      </c>
      <c r="P62" s="54"/>
      <c r="Q62" s="19"/>
    </row>
    <row r="63" spans="1:17" x14ac:dyDescent="0.3">
      <c r="A63" s="44" t="s">
        <v>29</v>
      </c>
      <c r="B63" s="6">
        <v>2012</v>
      </c>
      <c r="C63" s="28"/>
      <c r="D63" s="28"/>
      <c r="E63" s="28"/>
      <c r="F63" s="29"/>
      <c r="G63" s="29"/>
      <c r="H63" s="7">
        <v>315</v>
      </c>
      <c r="I63" s="7">
        <v>201</v>
      </c>
      <c r="J63" s="7">
        <v>516</v>
      </c>
      <c r="K63" s="8">
        <v>0.61046511627906974</v>
      </c>
      <c r="L63" s="8">
        <v>0.38953488372093026</v>
      </c>
      <c r="M63" s="73">
        <f>SUM(E63,J63)</f>
        <v>516</v>
      </c>
      <c r="N63" s="7">
        <v>10</v>
      </c>
      <c r="O63" s="49">
        <f t="shared" si="11"/>
        <v>1.937984496124031E-2</v>
      </c>
      <c r="P63" s="54"/>
      <c r="Q63" s="19"/>
    </row>
    <row r="64" spans="1:17" x14ac:dyDescent="0.3">
      <c r="A64" s="44" t="s">
        <v>29</v>
      </c>
      <c r="B64" s="6">
        <v>2013</v>
      </c>
      <c r="C64" s="28"/>
      <c r="D64" s="28"/>
      <c r="E64" s="28"/>
      <c r="F64" s="29"/>
      <c r="G64" s="29"/>
      <c r="H64" s="7">
        <v>180</v>
      </c>
      <c r="I64" s="7">
        <v>158</v>
      </c>
      <c r="J64" s="7">
        <v>338</v>
      </c>
      <c r="K64" s="8">
        <v>0.53254437869822491</v>
      </c>
      <c r="L64" s="8">
        <v>0.46745562130177515</v>
      </c>
      <c r="M64" s="73">
        <f>SUM(E64,J64)</f>
        <v>338</v>
      </c>
      <c r="N64" s="7">
        <v>0</v>
      </c>
      <c r="O64" s="49">
        <f t="shared" si="11"/>
        <v>0</v>
      </c>
      <c r="P64" s="54"/>
      <c r="Q64" s="19"/>
    </row>
    <row r="65" spans="1:17" x14ac:dyDescent="0.3">
      <c r="A65" s="42" t="s">
        <v>29</v>
      </c>
      <c r="B65" s="14">
        <v>2010</v>
      </c>
      <c r="C65" s="15"/>
      <c r="D65" s="15"/>
      <c r="E65" s="15"/>
      <c r="F65" s="16"/>
      <c r="G65" s="16"/>
      <c r="H65" s="15"/>
      <c r="I65" s="15"/>
      <c r="J65" s="15"/>
      <c r="K65" s="17"/>
      <c r="L65" s="17"/>
      <c r="M65" s="74"/>
      <c r="N65" s="15"/>
      <c r="O65" s="50"/>
      <c r="P65" s="54"/>
      <c r="Q65" s="19"/>
    </row>
    <row r="66" spans="1:17" x14ac:dyDescent="0.3">
      <c r="A66" s="44" t="s">
        <v>30</v>
      </c>
      <c r="B66" s="6">
        <v>2011</v>
      </c>
      <c r="C66" s="9"/>
      <c r="D66" s="9"/>
      <c r="E66" s="9"/>
      <c r="F66" s="23"/>
      <c r="G66" s="23"/>
      <c r="H66" s="7">
        <v>36</v>
      </c>
      <c r="I66" s="7">
        <v>51</v>
      </c>
      <c r="J66" s="7">
        <v>87</v>
      </c>
      <c r="K66" s="8">
        <v>0.41379310344827586</v>
      </c>
      <c r="L66" s="8">
        <v>0.58620689655172409</v>
      </c>
      <c r="M66" s="73">
        <f>SUM(E66,J66)</f>
        <v>87</v>
      </c>
      <c r="N66" s="7"/>
      <c r="O66" s="49">
        <f>N66/M66</f>
        <v>0</v>
      </c>
      <c r="P66" s="58"/>
      <c r="Q66" s="12"/>
    </row>
    <row r="67" spans="1:17" x14ac:dyDescent="0.3">
      <c r="A67" s="44" t="s">
        <v>30</v>
      </c>
      <c r="B67" s="6">
        <v>2012</v>
      </c>
      <c r="C67" s="9"/>
      <c r="D67" s="9"/>
      <c r="E67" s="9"/>
      <c r="F67" s="23"/>
      <c r="G67" s="23"/>
      <c r="H67" s="7">
        <v>84</v>
      </c>
      <c r="I67" s="7">
        <v>89</v>
      </c>
      <c r="J67" s="7">
        <v>173</v>
      </c>
      <c r="K67" s="8">
        <v>0.48554913294797686</v>
      </c>
      <c r="L67" s="8">
        <v>0.51445086705202314</v>
      </c>
      <c r="M67" s="73">
        <f>SUM(E67,J67)</f>
        <v>173</v>
      </c>
      <c r="N67" s="7">
        <v>1</v>
      </c>
      <c r="O67" s="49">
        <f>N67/M67</f>
        <v>5.7803468208092483E-3</v>
      </c>
      <c r="P67" s="58"/>
      <c r="Q67" s="12"/>
    </row>
    <row r="68" spans="1:17" x14ac:dyDescent="0.3">
      <c r="A68" s="44" t="s">
        <v>30</v>
      </c>
      <c r="B68" s="6">
        <v>2013</v>
      </c>
      <c r="C68" s="9"/>
      <c r="D68" s="9"/>
      <c r="E68" s="9"/>
      <c r="F68" s="23"/>
      <c r="G68" s="23"/>
      <c r="H68" s="7">
        <v>106</v>
      </c>
      <c r="I68" s="7">
        <v>168</v>
      </c>
      <c r="J68" s="7">
        <v>274</v>
      </c>
      <c r="K68" s="8">
        <v>0.38686131386861317</v>
      </c>
      <c r="L68" s="8">
        <v>0.61313868613138689</v>
      </c>
      <c r="M68" s="73">
        <f>SUM(E68,J68)</f>
        <v>274</v>
      </c>
      <c r="N68" s="7">
        <v>1</v>
      </c>
      <c r="O68" s="49">
        <f>N68/M68</f>
        <v>3.6496350364963502E-3</v>
      </c>
      <c r="P68" s="58"/>
      <c r="Q68" s="12"/>
    </row>
    <row r="69" spans="1:17" x14ac:dyDescent="0.3">
      <c r="A69" s="44" t="s">
        <v>31</v>
      </c>
      <c r="B69" s="6">
        <v>2010</v>
      </c>
      <c r="C69" s="7"/>
      <c r="D69" s="7"/>
      <c r="E69" s="7"/>
      <c r="F69" s="8"/>
      <c r="G69" s="8">
        <v>19</v>
      </c>
      <c r="H69" s="7"/>
      <c r="I69" s="7"/>
      <c r="J69" s="7"/>
      <c r="K69" s="27"/>
      <c r="L69" s="27"/>
      <c r="M69" s="73"/>
      <c r="N69" s="7"/>
      <c r="O69" s="49"/>
      <c r="P69" s="58"/>
      <c r="Q69" s="12"/>
    </row>
    <row r="70" spans="1:17" x14ac:dyDescent="0.3">
      <c r="A70" s="44" t="s">
        <v>31</v>
      </c>
      <c r="B70" s="6">
        <v>2011</v>
      </c>
      <c r="C70" s="7">
        <v>64</v>
      </c>
      <c r="D70" s="7">
        <v>47</v>
      </c>
      <c r="E70" s="7">
        <f t="shared" ref="E70:E75" si="12">SUM(C70:D70)</f>
        <v>111</v>
      </c>
      <c r="F70" s="8">
        <f t="shared" ref="F70:F75" si="13">C70/E70</f>
        <v>0.57657657657657657</v>
      </c>
      <c r="G70" s="8">
        <f t="shared" ref="G70:G75" si="14">D70/E70</f>
        <v>0.42342342342342343</v>
      </c>
      <c r="H70" s="9"/>
      <c r="I70" s="9"/>
      <c r="J70" s="9"/>
      <c r="K70" s="10"/>
      <c r="L70" s="10"/>
      <c r="M70" s="73">
        <f t="shared" ref="M70:M75" si="15">SUM(E70,J70)</f>
        <v>111</v>
      </c>
      <c r="N70" s="7"/>
      <c r="O70" s="49">
        <f t="shared" ref="O70:O75" si="16">N70/M70</f>
        <v>0</v>
      </c>
      <c r="P70" s="58"/>
      <c r="Q70" s="12"/>
    </row>
    <row r="71" spans="1:17" x14ac:dyDescent="0.3">
      <c r="A71" s="44" t="s">
        <v>31</v>
      </c>
      <c r="B71" s="6">
        <v>2012</v>
      </c>
      <c r="C71" s="7">
        <v>106</v>
      </c>
      <c r="D71" s="7">
        <v>134</v>
      </c>
      <c r="E71" s="7">
        <f t="shared" si="12"/>
        <v>240</v>
      </c>
      <c r="F71" s="8">
        <f t="shared" si="13"/>
        <v>0.44166666666666665</v>
      </c>
      <c r="G71" s="8">
        <f t="shared" si="14"/>
        <v>0.55833333333333335</v>
      </c>
      <c r="H71" s="9"/>
      <c r="I71" s="9"/>
      <c r="J71" s="9"/>
      <c r="K71" s="10"/>
      <c r="L71" s="10"/>
      <c r="M71" s="73">
        <f t="shared" si="15"/>
        <v>240</v>
      </c>
      <c r="N71" s="7">
        <v>6</v>
      </c>
      <c r="O71" s="49">
        <f t="shared" si="16"/>
        <v>2.5000000000000001E-2</v>
      </c>
      <c r="P71" s="58"/>
      <c r="Q71" s="12"/>
    </row>
    <row r="72" spans="1:17" x14ac:dyDescent="0.3">
      <c r="A72" s="44" t="s">
        <v>31</v>
      </c>
      <c r="B72" s="6">
        <v>2013</v>
      </c>
      <c r="C72" s="7">
        <v>116</v>
      </c>
      <c r="D72" s="7">
        <v>145</v>
      </c>
      <c r="E72" s="7">
        <f t="shared" si="12"/>
        <v>261</v>
      </c>
      <c r="F72" s="8">
        <f t="shared" si="13"/>
        <v>0.44444444444444442</v>
      </c>
      <c r="G72" s="8">
        <f t="shared" si="14"/>
        <v>0.55555555555555558</v>
      </c>
      <c r="H72" s="9"/>
      <c r="I72" s="9"/>
      <c r="J72" s="9"/>
      <c r="K72" s="10"/>
      <c r="L72" s="10"/>
      <c r="M72" s="73">
        <f t="shared" si="15"/>
        <v>261</v>
      </c>
      <c r="N72" s="7"/>
      <c r="O72" s="49">
        <f t="shared" si="16"/>
        <v>0</v>
      </c>
      <c r="P72" s="58"/>
      <c r="Q72" s="12"/>
    </row>
    <row r="73" spans="1:17" x14ac:dyDescent="0.3">
      <c r="A73" s="44" t="s">
        <v>32</v>
      </c>
      <c r="B73" s="6">
        <v>2010</v>
      </c>
      <c r="C73" s="7">
        <v>10</v>
      </c>
      <c r="D73" s="7">
        <v>13</v>
      </c>
      <c r="E73" s="7">
        <f t="shared" si="12"/>
        <v>23</v>
      </c>
      <c r="F73" s="8">
        <f t="shared" si="13"/>
        <v>0.43478260869565216</v>
      </c>
      <c r="G73" s="8">
        <f t="shared" si="14"/>
        <v>0.56521739130434778</v>
      </c>
      <c r="H73" s="7">
        <v>8</v>
      </c>
      <c r="I73" s="7">
        <v>16</v>
      </c>
      <c r="J73" s="7">
        <f>H73+I73</f>
        <v>24</v>
      </c>
      <c r="K73" s="8">
        <f>H73/J73</f>
        <v>0.33333333333333331</v>
      </c>
      <c r="L73" s="8">
        <f>I73/J73</f>
        <v>0.66666666666666663</v>
      </c>
      <c r="M73" s="73">
        <f t="shared" si="15"/>
        <v>47</v>
      </c>
      <c r="N73" s="7"/>
      <c r="O73" s="49">
        <f t="shared" si="16"/>
        <v>0</v>
      </c>
      <c r="P73" s="58"/>
      <c r="Q73" s="12"/>
    </row>
    <row r="74" spans="1:17" x14ac:dyDescent="0.3">
      <c r="A74" s="44" t="s">
        <v>32</v>
      </c>
      <c r="B74" s="6">
        <v>2011</v>
      </c>
      <c r="C74" s="7">
        <v>33</v>
      </c>
      <c r="D74" s="7">
        <v>41</v>
      </c>
      <c r="E74" s="7">
        <f t="shared" si="12"/>
        <v>74</v>
      </c>
      <c r="F74" s="8">
        <f t="shared" si="13"/>
        <v>0.44594594594594594</v>
      </c>
      <c r="G74" s="8">
        <f t="shared" si="14"/>
        <v>0.55405405405405406</v>
      </c>
      <c r="H74" s="7">
        <v>48</v>
      </c>
      <c r="I74" s="7">
        <v>30</v>
      </c>
      <c r="J74" s="7">
        <f>H74+I74</f>
        <v>78</v>
      </c>
      <c r="K74" s="8">
        <f>H74/J74</f>
        <v>0.61538461538461542</v>
      </c>
      <c r="L74" s="8">
        <f>I74/J74</f>
        <v>0.38461538461538464</v>
      </c>
      <c r="M74" s="73">
        <f t="shared" si="15"/>
        <v>152</v>
      </c>
      <c r="N74" s="7"/>
      <c r="O74" s="49">
        <f t="shared" si="16"/>
        <v>0</v>
      </c>
      <c r="P74" s="58"/>
      <c r="Q74" s="12"/>
    </row>
    <row r="75" spans="1:17" x14ac:dyDescent="0.3">
      <c r="A75" s="44" t="s">
        <v>32</v>
      </c>
      <c r="B75" s="6">
        <v>2012</v>
      </c>
      <c r="C75" s="7">
        <v>54</v>
      </c>
      <c r="D75" s="7">
        <v>104</v>
      </c>
      <c r="E75" s="7">
        <f t="shared" si="12"/>
        <v>158</v>
      </c>
      <c r="F75" s="8">
        <f t="shared" si="13"/>
        <v>0.34177215189873417</v>
      </c>
      <c r="G75" s="8">
        <f t="shared" si="14"/>
        <v>0.65822784810126578</v>
      </c>
      <c r="H75" s="7">
        <v>46</v>
      </c>
      <c r="I75" s="7">
        <v>28</v>
      </c>
      <c r="J75" s="7">
        <f>H75+I75</f>
        <v>74</v>
      </c>
      <c r="K75" s="8">
        <f>H75/J75</f>
        <v>0.6216216216216216</v>
      </c>
      <c r="L75" s="8">
        <f>I75/J75</f>
        <v>0.3783783783783784</v>
      </c>
      <c r="M75" s="73">
        <f t="shared" si="15"/>
        <v>232</v>
      </c>
      <c r="N75" s="7"/>
      <c r="O75" s="49">
        <f t="shared" si="16"/>
        <v>0</v>
      </c>
      <c r="P75" s="56">
        <v>13</v>
      </c>
      <c r="Q75" s="24"/>
    </row>
    <row r="76" spans="1:17" x14ac:dyDescent="0.3">
      <c r="A76" s="45" t="s">
        <v>32</v>
      </c>
      <c r="B76" s="30">
        <v>2013</v>
      </c>
      <c r="C76" s="25"/>
      <c r="D76" s="25"/>
      <c r="E76" s="25"/>
      <c r="F76" s="25"/>
      <c r="G76" s="25"/>
      <c r="H76" s="25"/>
      <c r="I76" s="25"/>
      <c r="J76" s="25"/>
      <c r="K76" s="26"/>
      <c r="L76" s="26"/>
      <c r="M76" s="75"/>
      <c r="N76" s="25"/>
      <c r="O76" s="51"/>
      <c r="P76" s="58"/>
      <c r="Q76" s="12"/>
    </row>
    <row r="77" spans="1:17" x14ac:dyDescent="0.3">
      <c r="A77" s="44" t="s">
        <v>33</v>
      </c>
      <c r="B77" s="6">
        <v>2011</v>
      </c>
      <c r="C77" s="25"/>
      <c r="D77" s="25"/>
      <c r="E77" s="7">
        <v>93</v>
      </c>
      <c r="F77" s="25"/>
      <c r="G77" s="25"/>
      <c r="H77" s="25"/>
      <c r="I77" s="25"/>
      <c r="J77" s="25"/>
      <c r="K77" s="26"/>
      <c r="L77" s="26"/>
      <c r="M77" s="73">
        <f>SUM(E77,J77)</f>
        <v>93</v>
      </c>
      <c r="N77" s="25"/>
      <c r="O77" s="49">
        <f>N77/M77</f>
        <v>0</v>
      </c>
      <c r="P77" s="58"/>
      <c r="Q77" s="12"/>
    </row>
    <row r="78" spans="1:17" x14ac:dyDescent="0.3">
      <c r="A78" s="44" t="s">
        <v>33</v>
      </c>
      <c r="B78" s="6">
        <v>2012</v>
      </c>
      <c r="C78" s="25"/>
      <c r="D78" s="25"/>
      <c r="E78" s="7">
        <v>35</v>
      </c>
      <c r="F78" s="25"/>
      <c r="G78" s="25"/>
      <c r="H78" s="25"/>
      <c r="I78" s="25"/>
      <c r="J78" s="25"/>
      <c r="K78" s="26"/>
      <c r="L78" s="26"/>
      <c r="M78" s="73">
        <f>SUM(E78,J78)</f>
        <v>35</v>
      </c>
      <c r="N78" s="25"/>
      <c r="O78" s="49">
        <f>N78/M78</f>
        <v>0</v>
      </c>
      <c r="P78" s="58"/>
      <c r="Q78" s="12"/>
    </row>
    <row r="79" spans="1:17" x14ac:dyDescent="0.3">
      <c r="A79" s="45" t="s">
        <v>33</v>
      </c>
      <c r="B79" s="30">
        <v>2013</v>
      </c>
      <c r="C79" s="25"/>
      <c r="D79" s="25"/>
      <c r="E79" s="25"/>
      <c r="F79" s="25"/>
      <c r="G79" s="25"/>
      <c r="H79" s="25"/>
      <c r="I79" s="25"/>
      <c r="J79" s="25"/>
      <c r="K79" s="26"/>
      <c r="L79" s="26"/>
      <c r="M79" s="75"/>
      <c r="N79" s="25"/>
      <c r="O79" s="51"/>
      <c r="P79" s="58"/>
      <c r="Q79" s="12"/>
    </row>
    <row r="80" spans="1:17" x14ac:dyDescent="0.3">
      <c r="A80" s="44" t="s">
        <v>34</v>
      </c>
      <c r="B80" s="6">
        <v>2010</v>
      </c>
      <c r="C80" s="7">
        <v>10</v>
      </c>
      <c r="D80" s="7">
        <v>12</v>
      </c>
      <c r="E80" s="7">
        <f>SUM(C80:D80)</f>
        <v>22</v>
      </c>
      <c r="F80" s="8">
        <f>C80/E80</f>
        <v>0.45454545454545453</v>
      </c>
      <c r="G80" s="8">
        <f>D80/E80</f>
        <v>0.54545454545454541</v>
      </c>
      <c r="H80" s="25"/>
      <c r="I80" s="25"/>
      <c r="J80" s="25"/>
      <c r="K80" s="26"/>
      <c r="L80" s="26"/>
      <c r="M80" s="73">
        <f>SUM(E80,J80)</f>
        <v>22</v>
      </c>
      <c r="N80" s="25"/>
      <c r="O80" s="49">
        <f>N80/M80</f>
        <v>0</v>
      </c>
      <c r="P80" s="57"/>
      <c r="Q80" s="24"/>
    </row>
    <row r="81" spans="1:17" x14ac:dyDescent="0.3">
      <c r="A81" s="44" t="s">
        <v>34</v>
      </c>
      <c r="B81" s="6">
        <v>2011</v>
      </c>
      <c r="C81" s="7">
        <v>22</v>
      </c>
      <c r="D81" s="7">
        <v>24</v>
      </c>
      <c r="E81" s="7">
        <f>SUM(C81:D81)</f>
        <v>46</v>
      </c>
      <c r="F81" s="8">
        <f t="shared" ref="F81:F82" si="17">C81/E81</f>
        <v>0.47826086956521741</v>
      </c>
      <c r="G81" s="8">
        <f t="shared" ref="G81:G82" si="18">D81/E81</f>
        <v>0.52173913043478259</v>
      </c>
      <c r="H81" s="25"/>
      <c r="I81" s="25"/>
      <c r="J81" s="25"/>
      <c r="K81" s="26"/>
      <c r="L81" s="26"/>
      <c r="M81" s="73">
        <f>SUM(E81,J81)</f>
        <v>46</v>
      </c>
      <c r="N81" s="25"/>
      <c r="O81" s="49">
        <f>N81/M81</f>
        <v>0</v>
      </c>
      <c r="P81" s="57"/>
      <c r="Q81" s="24"/>
    </row>
    <row r="82" spans="1:17" x14ac:dyDescent="0.3">
      <c r="A82" s="44" t="s">
        <v>34</v>
      </c>
      <c r="B82" s="6">
        <v>2012</v>
      </c>
      <c r="C82" s="7">
        <v>13</v>
      </c>
      <c r="D82" s="7">
        <v>13</v>
      </c>
      <c r="E82" s="7">
        <f>SUM(C82:D82)</f>
        <v>26</v>
      </c>
      <c r="F82" s="8">
        <f t="shared" si="17"/>
        <v>0.5</v>
      </c>
      <c r="G82" s="8">
        <f t="shared" si="18"/>
        <v>0.5</v>
      </c>
      <c r="H82" s="25"/>
      <c r="I82" s="25"/>
      <c r="J82" s="25"/>
      <c r="K82" s="26"/>
      <c r="L82" s="26"/>
      <c r="M82" s="73">
        <f>SUM(E82,J82)</f>
        <v>26</v>
      </c>
      <c r="N82" s="25"/>
      <c r="O82" s="49">
        <f>N82/M82</f>
        <v>0</v>
      </c>
      <c r="P82" s="57"/>
      <c r="Q82" s="24"/>
    </row>
    <row r="83" spans="1:17" x14ac:dyDescent="0.3">
      <c r="A83" s="44" t="s">
        <v>34</v>
      </c>
      <c r="B83" s="6">
        <v>2013</v>
      </c>
      <c r="C83" s="7">
        <v>0</v>
      </c>
      <c r="D83" s="7">
        <v>2</v>
      </c>
      <c r="E83" s="7">
        <v>2</v>
      </c>
      <c r="F83" s="8">
        <f>C83/E83</f>
        <v>0</v>
      </c>
      <c r="G83" s="8">
        <f>D83/E83</f>
        <v>1</v>
      </c>
      <c r="H83" s="25"/>
      <c r="I83" s="25"/>
      <c r="J83" s="25"/>
      <c r="K83" s="26"/>
      <c r="L83" s="26"/>
      <c r="M83" s="73">
        <v>2</v>
      </c>
      <c r="N83" s="25"/>
      <c r="O83" s="49">
        <f>N83/M83</f>
        <v>0</v>
      </c>
      <c r="P83" s="57"/>
      <c r="Q83" s="24"/>
    </row>
    <row r="84" spans="1:17" x14ac:dyDescent="0.3">
      <c r="A84" s="44" t="s">
        <v>35</v>
      </c>
      <c r="B84" s="6">
        <v>2010</v>
      </c>
      <c r="C84" s="7">
        <f>25+29</f>
        <v>54</v>
      </c>
      <c r="D84" s="7">
        <f>E84-C84</f>
        <v>72</v>
      </c>
      <c r="E84" s="7">
        <v>126</v>
      </c>
      <c r="F84" s="8">
        <f>C84/E84</f>
        <v>0.42857142857142855</v>
      </c>
      <c r="G84" s="8">
        <f>D84/E84</f>
        <v>0.5714285714285714</v>
      </c>
      <c r="H84" s="7">
        <v>168</v>
      </c>
      <c r="I84" s="7">
        <f t="shared" ref="I84:I90" si="19">J84-H84</f>
        <v>377</v>
      </c>
      <c r="J84" s="7">
        <v>545</v>
      </c>
      <c r="K84" s="8">
        <f t="shared" ref="K84:K90" si="20">H84/J84</f>
        <v>0.30825688073394497</v>
      </c>
      <c r="L84" s="8">
        <f t="shared" ref="L84:L90" si="21">I84/J84</f>
        <v>0.69174311926605503</v>
      </c>
      <c r="M84" s="73">
        <f t="shared" ref="M84:M94" si="22">SUM(E84,J84)</f>
        <v>671</v>
      </c>
      <c r="N84" s="9"/>
      <c r="O84" s="49">
        <v>1</v>
      </c>
      <c r="P84" s="57"/>
      <c r="Q84" s="24"/>
    </row>
    <row r="85" spans="1:17" x14ac:dyDescent="0.3">
      <c r="A85" s="44" t="s">
        <v>35</v>
      </c>
      <c r="B85" s="6">
        <v>2011</v>
      </c>
      <c r="C85" s="7">
        <f>35+41</f>
        <v>76</v>
      </c>
      <c r="D85" s="7">
        <f>E85-C85</f>
        <v>119</v>
      </c>
      <c r="E85" s="7">
        <v>195</v>
      </c>
      <c r="F85" s="8">
        <f t="shared" ref="F85:F93" si="23">C85/E85</f>
        <v>0.38974358974358975</v>
      </c>
      <c r="G85" s="8">
        <f t="shared" ref="G85:G93" si="24">D85/E85</f>
        <v>0.61025641025641031</v>
      </c>
      <c r="H85" s="7">
        <v>285</v>
      </c>
      <c r="I85" s="7">
        <f t="shared" si="19"/>
        <v>597</v>
      </c>
      <c r="J85" s="7">
        <v>882</v>
      </c>
      <c r="K85" s="8">
        <f t="shared" si="20"/>
        <v>0.3231292517006803</v>
      </c>
      <c r="L85" s="8">
        <f t="shared" si="21"/>
        <v>0.6768707482993197</v>
      </c>
      <c r="M85" s="73">
        <f>SUM(E85,J85)</f>
        <v>1077</v>
      </c>
      <c r="N85" s="9"/>
      <c r="O85" s="49">
        <v>2</v>
      </c>
      <c r="P85" s="57"/>
      <c r="Q85" s="24"/>
    </row>
    <row r="86" spans="1:17" x14ac:dyDescent="0.3">
      <c r="A86" s="44" t="s">
        <v>35</v>
      </c>
      <c r="B86" s="6">
        <v>2012</v>
      </c>
      <c r="C86" s="7">
        <f>70+60</f>
        <v>130</v>
      </c>
      <c r="D86" s="7">
        <f>E86-C86</f>
        <v>161</v>
      </c>
      <c r="E86" s="7">
        <v>291</v>
      </c>
      <c r="F86" s="8">
        <f t="shared" si="23"/>
        <v>0.44673539518900346</v>
      </c>
      <c r="G86" s="8">
        <f t="shared" si="24"/>
        <v>0.5532646048109966</v>
      </c>
      <c r="H86" s="7">
        <v>340</v>
      </c>
      <c r="I86" s="7">
        <f t="shared" si="19"/>
        <v>784</v>
      </c>
      <c r="J86" s="7">
        <v>1124</v>
      </c>
      <c r="K86" s="8">
        <f t="shared" si="20"/>
        <v>0.302491103202847</v>
      </c>
      <c r="L86" s="8">
        <f t="shared" si="21"/>
        <v>0.697508896797153</v>
      </c>
      <c r="M86" s="73">
        <f t="shared" si="22"/>
        <v>1415</v>
      </c>
      <c r="N86" s="9"/>
      <c r="O86" s="49">
        <v>1</v>
      </c>
      <c r="P86" s="57"/>
      <c r="Q86" s="24"/>
    </row>
    <row r="87" spans="1:17" x14ac:dyDescent="0.3">
      <c r="A87" s="44" t="s">
        <v>35</v>
      </c>
      <c r="B87" s="6">
        <v>2013</v>
      </c>
      <c r="C87" s="7">
        <v>156</v>
      </c>
      <c r="D87" s="7">
        <f>E87-C87</f>
        <v>240</v>
      </c>
      <c r="E87" s="7">
        <v>396</v>
      </c>
      <c r="F87" s="8">
        <f t="shared" si="23"/>
        <v>0.39393939393939392</v>
      </c>
      <c r="G87" s="8">
        <f t="shared" si="24"/>
        <v>0.60606060606060608</v>
      </c>
      <c r="H87" s="7">
        <v>467</v>
      </c>
      <c r="I87" s="7">
        <f t="shared" si="19"/>
        <v>936</v>
      </c>
      <c r="J87" s="7">
        <v>1403</v>
      </c>
      <c r="K87" s="8">
        <f t="shared" si="20"/>
        <v>0.33285816108339272</v>
      </c>
      <c r="L87" s="8">
        <f t="shared" si="21"/>
        <v>0.66714183891660728</v>
      </c>
      <c r="M87" s="73">
        <f t="shared" si="22"/>
        <v>1799</v>
      </c>
      <c r="N87" s="9"/>
      <c r="O87" s="49">
        <v>1</v>
      </c>
      <c r="P87" s="57"/>
      <c r="Q87" s="24"/>
    </row>
    <row r="88" spans="1:17" x14ac:dyDescent="0.3">
      <c r="A88" s="44" t="s">
        <v>36</v>
      </c>
      <c r="B88" s="6">
        <v>2011</v>
      </c>
      <c r="C88" s="7">
        <v>1</v>
      </c>
      <c r="D88" s="7">
        <v>4</v>
      </c>
      <c r="E88" s="7">
        <f>SUM(C88:D88)</f>
        <v>5</v>
      </c>
      <c r="F88" s="8">
        <f t="shared" si="23"/>
        <v>0.2</v>
      </c>
      <c r="G88" s="8">
        <f t="shared" si="24"/>
        <v>0.8</v>
      </c>
      <c r="H88" s="7">
        <v>14</v>
      </c>
      <c r="I88" s="7">
        <f t="shared" si="19"/>
        <v>20</v>
      </c>
      <c r="J88" s="7">
        <v>34</v>
      </c>
      <c r="K88" s="8">
        <f t="shared" si="20"/>
        <v>0.41176470588235292</v>
      </c>
      <c r="L88" s="8">
        <f t="shared" si="21"/>
        <v>0.58823529411764708</v>
      </c>
      <c r="M88" s="73">
        <f t="shared" si="22"/>
        <v>39</v>
      </c>
      <c r="N88" s="9"/>
      <c r="O88" s="49">
        <v>0</v>
      </c>
      <c r="P88" s="58"/>
      <c r="Q88" s="12"/>
    </row>
    <row r="89" spans="1:17" x14ac:dyDescent="0.3">
      <c r="A89" s="44" t="s">
        <v>36</v>
      </c>
      <c r="B89" s="6">
        <v>2012</v>
      </c>
      <c r="C89" s="7">
        <v>6</v>
      </c>
      <c r="D89" s="7">
        <f>E89-C89</f>
        <v>0</v>
      </c>
      <c r="E89" s="7">
        <v>6</v>
      </c>
      <c r="F89" s="8">
        <f t="shared" si="23"/>
        <v>1</v>
      </c>
      <c r="G89" s="8">
        <f t="shared" si="24"/>
        <v>0</v>
      </c>
      <c r="H89" s="7">
        <v>23</v>
      </c>
      <c r="I89" s="7">
        <f t="shared" si="19"/>
        <v>56</v>
      </c>
      <c r="J89" s="7">
        <v>79</v>
      </c>
      <c r="K89" s="8">
        <f t="shared" si="20"/>
        <v>0.29113924050632911</v>
      </c>
      <c r="L89" s="8">
        <f t="shared" si="21"/>
        <v>0.70886075949367089</v>
      </c>
      <c r="M89" s="73">
        <f t="shared" si="22"/>
        <v>85</v>
      </c>
      <c r="N89" s="9"/>
      <c r="O89" s="49">
        <v>0</v>
      </c>
      <c r="P89" s="58"/>
      <c r="Q89" s="12"/>
    </row>
    <row r="90" spans="1:17" x14ac:dyDescent="0.3">
      <c r="A90" s="44" t="s">
        <v>36</v>
      </c>
      <c r="B90" s="6">
        <v>2013</v>
      </c>
      <c r="C90" s="7">
        <v>13</v>
      </c>
      <c r="D90" s="7">
        <f>E90-C90</f>
        <v>34</v>
      </c>
      <c r="E90" s="7">
        <v>47</v>
      </c>
      <c r="F90" s="8">
        <f t="shared" si="23"/>
        <v>0.27659574468085107</v>
      </c>
      <c r="G90" s="8">
        <f t="shared" si="24"/>
        <v>0.72340425531914898</v>
      </c>
      <c r="H90" s="7">
        <v>25</v>
      </c>
      <c r="I90" s="7">
        <f t="shared" si="19"/>
        <v>77</v>
      </c>
      <c r="J90" s="7">
        <v>102</v>
      </c>
      <c r="K90" s="8">
        <f t="shared" si="20"/>
        <v>0.24509803921568626</v>
      </c>
      <c r="L90" s="8">
        <f t="shared" si="21"/>
        <v>0.75490196078431371</v>
      </c>
      <c r="M90" s="73">
        <f t="shared" si="22"/>
        <v>149</v>
      </c>
      <c r="N90" s="9"/>
      <c r="O90" s="49">
        <v>0</v>
      </c>
      <c r="P90" s="58"/>
      <c r="Q90" s="12"/>
    </row>
    <row r="91" spans="1:17" x14ac:dyDescent="0.3">
      <c r="A91" s="44" t="s">
        <v>37</v>
      </c>
      <c r="B91" s="6">
        <v>2010</v>
      </c>
      <c r="C91" s="7">
        <v>3</v>
      </c>
      <c r="D91" s="7">
        <f>E91-C91</f>
        <v>20</v>
      </c>
      <c r="E91" s="7">
        <v>23</v>
      </c>
      <c r="F91" s="8">
        <f t="shared" si="23"/>
        <v>0.13043478260869565</v>
      </c>
      <c r="G91" s="8">
        <f t="shared" si="24"/>
        <v>0.86956521739130432</v>
      </c>
      <c r="H91" s="9"/>
      <c r="I91" s="9"/>
      <c r="J91" s="9"/>
      <c r="K91" s="10"/>
      <c r="L91" s="10"/>
      <c r="M91" s="73">
        <f t="shared" si="22"/>
        <v>23</v>
      </c>
      <c r="N91" s="9"/>
      <c r="O91" s="49">
        <f>N91/M91</f>
        <v>0</v>
      </c>
      <c r="P91" s="57"/>
      <c r="Q91" s="24"/>
    </row>
    <row r="92" spans="1:17" x14ac:dyDescent="0.3">
      <c r="A92" s="44" t="s">
        <v>37</v>
      </c>
      <c r="B92" s="6">
        <v>2011</v>
      </c>
      <c r="C92" s="7">
        <v>7</v>
      </c>
      <c r="D92" s="7">
        <f>E92-C92</f>
        <v>13</v>
      </c>
      <c r="E92" s="7">
        <v>20</v>
      </c>
      <c r="F92" s="8">
        <f t="shared" si="23"/>
        <v>0.35</v>
      </c>
      <c r="G92" s="8">
        <f t="shared" si="24"/>
        <v>0.65</v>
      </c>
      <c r="H92" s="9"/>
      <c r="I92" s="9"/>
      <c r="J92" s="9"/>
      <c r="K92" s="10"/>
      <c r="L92" s="10"/>
      <c r="M92" s="73">
        <f t="shared" si="22"/>
        <v>20</v>
      </c>
      <c r="N92" s="9"/>
      <c r="O92" s="52"/>
      <c r="P92" s="57"/>
      <c r="Q92" s="24"/>
    </row>
    <row r="93" spans="1:17" x14ac:dyDescent="0.3">
      <c r="A93" s="44" t="s">
        <v>37</v>
      </c>
      <c r="B93" s="6">
        <v>2012</v>
      </c>
      <c r="C93" s="7">
        <v>9</v>
      </c>
      <c r="D93" s="7">
        <f>E93-C93</f>
        <v>4</v>
      </c>
      <c r="E93" s="7">
        <v>13</v>
      </c>
      <c r="F93" s="8">
        <f t="shared" si="23"/>
        <v>0.69230769230769229</v>
      </c>
      <c r="G93" s="8">
        <f t="shared" si="24"/>
        <v>0.30769230769230771</v>
      </c>
      <c r="H93" s="9"/>
      <c r="I93" s="9"/>
      <c r="J93" s="9"/>
      <c r="K93" s="10"/>
      <c r="L93" s="10"/>
      <c r="M93" s="73">
        <f t="shared" si="22"/>
        <v>13</v>
      </c>
      <c r="N93" s="9"/>
      <c r="O93" s="52"/>
      <c r="P93" s="57"/>
      <c r="Q93" s="24"/>
    </row>
    <row r="94" spans="1:17" x14ac:dyDescent="0.3">
      <c r="A94" s="44" t="s">
        <v>37</v>
      </c>
      <c r="B94" s="6">
        <v>2013</v>
      </c>
      <c r="C94" s="7">
        <v>2</v>
      </c>
      <c r="D94" s="7">
        <v>1</v>
      </c>
      <c r="E94" s="49">
        <f>SUM(C94:D94)</f>
        <v>3</v>
      </c>
      <c r="F94" s="31">
        <f>C94/E94</f>
        <v>0.66666666666666663</v>
      </c>
      <c r="G94" s="31">
        <f>D94/E94</f>
        <v>0.33333333333333331</v>
      </c>
      <c r="H94" s="9"/>
      <c r="I94" s="9"/>
      <c r="J94" s="9"/>
      <c r="K94" s="10"/>
      <c r="L94" s="10"/>
      <c r="M94" s="73">
        <f t="shared" si="22"/>
        <v>3</v>
      </c>
      <c r="N94" s="9"/>
      <c r="O94" s="52"/>
      <c r="P94" s="57"/>
      <c r="Q94" s="24"/>
    </row>
    <row r="95" spans="1:17" x14ac:dyDescent="0.3">
      <c r="A95" s="45" t="s">
        <v>38</v>
      </c>
      <c r="B95" s="30">
        <v>2010</v>
      </c>
      <c r="C95" s="25"/>
      <c r="D95" s="25"/>
      <c r="E95" s="25"/>
      <c r="F95" s="25"/>
      <c r="G95" s="25"/>
      <c r="H95" s="25"/>
      <c r="I95" s="25"/>
      <c r="J95" s="25"/>
      <c r="K95" s="26"/>
      <c r="L95" s="26"/>
      <c r="M95" s="75"/>
      <c r="N95" s="25"/>
      <c r="O95" s="51"/>
      <c r="P95" s="58"/>
      <c r="Q95" s="12"/>
    </row>
    <row r="96" spans="1:17" x14ac:dyDescent="0.3">
      <c r="A96" s="43" t="s">
        <v>38</v>
      </c>
      <c r="B96" s="6">
        <v>2011</v>
      </c>
      <c r="C96" s="9"/>
      <c r="D96" s="9"/>
      <c r="E96" s="9"/>
      <c r="F96" s="23"/>
      <c r="G96" s="32"/>
      <c r="H96" s="9"/>
      <c r="I96" s="9"/>
      <c r="J96" s="7">
        <v>52</v>
      </c>
      <c r="K96" s="10"/>
      <c r="L96" s="10"/>
      <c r="M96" s="73">
        <f>SUM(E96,J96)</f>
        <v>52</v>
      </c>
      <c r="N96" s="25"/>
      <c r="O96" s="51"/>
      <c r="P96" s="58"/>
      <c r="Q96" s="12"/>
    </row>
    <row r="97" spans="1:17" x14ac:dyDescent="0.3">
      <c r="A97" s="43" t="s">
        <v>38</v>
      </c>
      <c r="B97" s="6">
        <v>2012</v>
      </c>
      <c r="C97" s="9"/>
      <c r="D97" s="9"/>
      <c r="E97" s="9"/>
      <c r="F97" s="23"/>
      <c r="G97" s="32"/>
      <c r="H97" s="9"/>
      <c r="I97" s="9"/>
      <c r="J97" s="7">
        <v>84</v>
      </c>
      <c r="K97" s="10"/>
      <c r="L97" s="10"/>
      <c r="M97" s="73">
        <f>SUM(E97,J97)</f>
        <v>84</v>
      </c>
      <c r="N97" s="25"/>
      <c r="O97" s="51"/>
      <c r="P97" s="58"/>
      <c r="Q97" s="12"/>
    </row>
    <row r="98" spans="1:17" ht="16.5" customHeight="1" x14ac:dyDescent="0.3">
      <c r="A98" s="78" t="s">
        <v>38</v>
      </c>
      <c r="B98" s="33">
        <v>2013</v>
      </c>
      <c r="C98" s="34"/>
      <c r="D98" s="34"/>
      <c r="E98" s="34"/>
      <c r="F98" s="35"/>
      <c r="G98" s="36"/>
      <c r="H98" s="34"/>
      <c r="I98" s="34"/>
      <c r="J98" s="37">
        <v>107</v>
      </c>
      <c r="K98" s="38"/>
      <c r="L98" s="38"/>
      <c r="M98" s="76">
        <f>SUM(E98,J98)</f>
        <v>107</v>
      </c>
      <c r="N98" s="39"/>
      <c r="O98" s="53"/>
      <c r="P98" s="59"/>
      <c r="Q98" s="40"/>
    </row>
    <row r="99" spans="1:17" ht="16.5" customHeight="1" x14ac:dyDescent="0.3">
      <c r="A99" s="79" t="s">
        <v>40</v>
      </c>
      <c r="B99" s="79"/>
      <c r="C99" s="79"/>
      <c r="D99" s="79"/>
      <c r="E99" s="79">
        <f>SUM(E5:E98)</f>
        <v>4295</v>
      </c>
      <c r="F99" s="80"/>
      <c r="G99" s="81"/>
      <c r="H99" s="79"/>
      <c r="I99" s="79"/>
      <c r="J99" s="79">
        <f>SUM(J5:J98)</f>
        <v>9181</v>
      </c>
      <c r="K99" s="82"/>
      <c r="L99" s="82"/>
      <c r="M99" s="83">
        <f>SUM(M5:M98)</f>
        <v>13476</v>
      </c>
      <c r="N99" s="79">
        <f>SUM(N6:N98)</f>
        <v>53</v>
      </c>
      <c r="O99" s="80"/>
      <c r="P99" s="84">
        <f>SUM(P6:P98)</f>
        <v>175</v>
      </c>
      <c r="Q99" s="80"/>
    </row>
    <row r="100" spans="1:17" x14ac:dyDescent="0.3">
      <c r="A100" s="2"/>
      <c r="B100" s="2"/>
      <c r="C100" s="3"/>
      <c r="D100" s="3"/>
    </row>
    <row r="101" spans="1:17" ht="21" customHeight="1" x14ac:dyDescent="0.5">
      <c r="A101" s="4" t="s">
        <v>50</v>
      </c>
      <c r="B101" s="5"/>
    </row>
    <row r="102" spans="1:17" x14ac:dyDescent="0.3">
      <c r="A102" s="4" t="s">
        <v>5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7" hidden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7" x14ac:dyDescent="0.3">
      <c r="A104" s="4" t="s">
        <v>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7" x14ac:dyDescent="0.3">
      <c r="A105" s="4" t="s">
        <v>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7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7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</sheetData>
  <mergeCells count="7">
    <mergeCell ref="A1:A3"/>
    <mergeCell ref="B1:Q1"/>
    <mergeCell ref="B2:Q2"/>
    <mergeCell ref="C3:G3"/>
    <mergeCell ref="H3:L3"/>
    <mergeCell ref="N3:O3"/>
    <mergeCell ref="P3:Q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Lukić</dc:creator>
  <cp:lastModifiedBy>Natalija Lukić</cp:lastModifiedBy>
  <dcterms:created xsi:type="dcterms:W3CDTF">2015-07-09T13:03:47Z</dcterms:created>
  <dcterms:modified xsi:type="dcterms:W3CDTF">2015-07-17T14:15:25Z</dcterms:modified>
</cp:coreProperties>
</file>