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8" windowWidth="23256" windowHeight="13176"/>
  </bookViews>
  <sheets>
    <sheet name="General statistics" sheetId="1" r:id="rId1"/>
    <sheet name="EVS specifics" sheetId="4" r:id="rId2"/>
  </sheets>
  <definedNames>
    <definedName name="_xlnm.Print_Area" localSheetId="1">'EVS specifics'!$A$1:$M$19</definedName>
    <definedName name="_xlnm.Print_Area" localSheetId="0">'General statistics'!$B$1:$AG$76,'General statistics'!$AI$1:$BH$76</definedName>
  </definedNames>
  <calcPr calcId="145621"/>
</workbook>
</file>

<file path=xl/calcChain.xml><?xml version="1.0" encoding="utf-8"?>
<calcChain xmlns="http://schemas.openxmlformats.org/spreadsheetml/2006/main">
  <c r="M8" i="4" l="1"/>
  <c r="M7" i="4"/>
  <c r="M6" i="4"/>
  <c r="M5" i="4"/>
  <c r="G8" i="4"/>
  <c r="G7" i="4"/>
  <c r="G6" i="4"/>
  <c r="G5" i="4"/>
  <c r="L9" i="4"/>
  <c r="K9" i="4"/>
  <c r="J9" i="4"/>
  <c r="I9" i="4"/>
  <c r="H9" i="4"/>
  <c r="M9" i="4" s="1"/>
  <c r="F9" i="4"/>
  <c r="E9" i="4"/>
  <c r="D9" i="4"/>
  <c r="C9" i="4"/>
  <c r="B9" i="4"/>
  <c r="G9" i="4" s="1"/>
  <c r="BC70" i="1"/>
  <c r="AV70" i="1"/>
  <c r="AW70" i="1"/>
  <c r="AX70" i="1"/>
  <c r="AY70" i="1"/>
  <c r="AM70" i="1"/>
  <c r="AN70" i="1"/>
  <c r="AK70" i="1"/>
  <c r="AL70" i="1"/>
  <c r="AA70" i="1"/>
  <c r="AB70" i="1"/>
  <c r="AC70" i="1"/>
  <c r="AD70" i="1"/>
  <c r="AE70" i="1"/>
  <c r="AF70" i="1"/>
  <c r="AG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G70" i="1"/>
  <c r="H70" i="1"/>
  <c r="I70" i="1"/>
  <c r="J70" i="1"/>
  <c r="K70" i="1"/>
  <c r="D70" i="1"/>
  <c r="E70" i="1"/>
  <c r="BA68" i="1"/>
  <c r="BA70" i="1" s="1"/>
  <c r="BA69" i="1"/>
  <c r="AT69" i="1"/>
  <c r="AT70" i="1" s="1"/>
  <c r="AT68" i="1"/>
  <c r="AS69" i="1"/>
  <c r="AS68" i="1"/>
  <c r="BH64" i="1"/>
  <c r="AP64" i="1"/>
  <c r="AL64" i="1"/>
  <c r="AN64" i="1"/>
  <c r="N64" i="1"/>
  <c r="P64" i="1"/>
  <c r="R64" i="1"/>
  <c r="T64" i="1"/>
  <c r="V64" i="1"/>
  <c r="X64" i="1"/>
  <c r="G64" i="1"/>
  <c r="I64" i="1"/>
  <c r="K64" i="1"/>
  <c r="E64" i="1"/>
  <c r="BH63" i="1"/>
  <c r="AS63" i="1"/>
  <c r="AO63" i="1"/>
  <c r="AO64" i="1" s="1"/>
  <c r="AP63" i="1"/>
  <c r="AK63" i="1"/>
  <c r="AL63" i="1"/>
  <c r="AM63" i="1"/>
  <c r="AN63" i="1"/>
  <c r="D63" i="1"/>
  <c r="E63" i="1"/>
  <c r="AK59" i="1"/>
  <c r="AK64" i="1" s="1"/>
  <c r="AL59" i="1"/>
  <c r="AM59" i="1"/>
  <c r="AM64" i="1" s="1"/>
  <c r="AN59" i="1"/>
  <c r="M59" i="1"/>
  <c r="M64" i="1" s="1"/>
  <c r="N59" i="1"/>
  <c r="O59" i="1"/>
  <c r="O64" i="1" s="1"/>
  <c r="P59" i="1"/>
  <c r="Q59" i="1"/>
  <c r="Q64" i="1" s="1"/>
  <c r="R59" i="1"/>
  <c r="S59" i="1"/>
  <c r="S64" i="1" s="1"/>
  <c r="T59" i="1"/>
  <c r="U59" i="1"/>
  <c r="U64" i="1" s="1"/>
  <c r="V59" i="1"/>
  <c r="W59" i="1"/>
  <c r="W64" i="1" s="1"/>
  <c r="X59" i="1"/>
  <c r="Y59" i="1"/>
  <c r="Y64" i="1" s="1"/>
  <c r="G59" i="1"/>
  <c r="H59" i="1"/>
  <c r="H64" i="1" s="1"/>
  <c r="I59" i="1"/>
  <c r="J59" i="1"/>
  <c r="J64" i="1" s="1"/>
  <c r="K59" i="1"/>
  <c r="D59" i="1"/>
  <c r="D64" i="1" s="1"/>
  <c r="E59" i="1"/>
  <c r="AT62" i="1"/>
  <c r="AS62" i="1"/>
  <c r="AT61" i="1"/>
  <c r="AT63" i="1" s="1"/>
  <c r="AS61" i="1"/>
  <c r="AT51" i="1"/>
  <c r="AT52" i="1"/>
  <c r="AT53" i="1"/>
  <c r="AT54" i="1"/>
  <c r="AT55" i="1"/>
  <c r="AT56" i="1"/>
  <c r="AT57" i="1"/>
  <c r="AT58" i="1"/>
  <c r="AS51" i="1"/>
  <c r="AS59" i="1" s="1"/>
  <c r="AS64" i="1" s="1"/>
  <c r="AS52" i="1"/>
  <c r="AS53" i="1"/>
  <c r="AS54" i="1"/>
  <c r="AS55" i="1"/>
  <c r="AS56" i="1"/>
  <c r="AS57" i="1"/>
  <c r="AS58" i="1"/>
  <c r="BE47" i="1"/>
  <c r="AW47" i="1"/>
  <c r="AY47" i="1"/>
  <c r="AZ47" i="1"/>
  <c r="AL47" i="1"/>
  <c r="AN47" i="1"/>
  <c r="AP47" i="1"/>
  <c r="AR47" i="1"/>
  <c r="AB47" i="1"/>
  <c r="AD47" i="1"/>
  <c r="AF47" i="1"/>
  <c r="O47" i="1"/>
  <c r="S47" i="1"/>
  <c r="W47" i="1"/>
  <c r="H47" i="1"/>
  <c r="D47" i="1"/>
  <c r="BE46" i="1"/>
  <c r="BF46" i="1"/>
  <c r="BG46" i="1"/>
  <c r="AK46" i="1"/>
  <c r="AL46" i="1"/>
  <c r="AM46" i="1"/>
  <c r="AN46" i="1"/>
  <c r="AO46" i="1"/>
  <c r="AP46" i="1"/>
  <c r="AQ46" i="1"/>
  <c r="AR46" i="1"/>
  <c r="M46" i="1"/>
  <c r="M47" i="1" s="1"/>
  <c r="N46" i="1"/>
  <c r="O46" i="1"/>
  <c r="P46" i="1"/>
  <c r="Q46" i="1"/>
  <c r="Q47" i="1" s="1"/>
  <c r="R46" i="1"/>
  <c r="S46" i="1"/>
  <c r="T46" i="1"/>
  <c r="U46" i="1"/>
  <c r="U47" i="1" s="1"/>
  <c r="V46" i="1"/>
  <c r="W46" i="1"/>
  <c r="X46" i="1"/>
  <c r="Y46" i="1"/>
  <c r="Y47" i="1" s="1"/>
  <c r="G46" i="1"/>
  <c r="H46" i="1"/>
  <c r="I46" i="1"/>
  <c r="J46" i="1"/>
  <c r="J47" i="1" s="1"/>
  <c r="K46" i="1"/>
  <c r="D46" i="1"/>
  <c r="E46" i="1"/>
  <c r="BE36" i="1"/>
  <c r="BF36" i="1"/>
  <c r="BF47" i="1" s="1"/>
  <c r="BG36" i="1"/>
  <c r="BG47" i="1" s="1"/>
  <c r="BC36" i="1"/>
  <c r="BC47" i="1" s="1"/>
  <c r="AV36" i="1"/>
  <c r="AV47" i="1" s="1"/>
  <c r="AW36" i="1"/>
  <c r="AX36" i="1"/>
  <c r="AX47" i="1" s="1"/>
  <c r="AY36" i="1"/>
  <c r="AK36" i="1"/>
  <c r="AL36" i="1"/>
  <c r="AM36" i="1"/>
  <c r="AN36" i="1"/>
  <c r="AO36" i="1"/>
  <c r="AP36" i="1"/>
  <c r="AQ36" i="1"/>
  <c r="AR36" i="1"/>
  <c r="AA36" i="1"/>
  <c r="AA47" i="1" s="1"/>
  <c r="AB36" i="1"/>
  <c r="AC36" i="1"/>
  <c r="AC47" i="1" s="1"/>
  <c r="AD36" i="1"/>
  <c r="AE36" i="1"/>
  <c r="AE47" i="1" s="1"/>
  <c r="AF36" i="1"/>
  <c r="AG36" i="1"/>
  <c r="AG47" i="1" s="1"/>
  <c r="M36" i="1"/>
  <c r="N36" i="1"/>
  <c r="N47" i="1" s="1"/>
  <c r="O36" i="1"/>
  <c r="P36" i="1"/>
  <c r="P47" i="1" s="1"/>
  <c r="Q36" i="1"/>
  <c r="R36" i="1"/>
  <c r="R47" i="1" s="1"/>
  <c r="S36" i="1"/>
  <c r="T36" i="1"/>
  <c r="T47" i="1" s="1"/>
  <c r="U36" i="1"/>
  <c r="V36" i="1"/>
  <c r="V47" i="1" s="1"/>
  <c r="W36" i="1"/>
  <c r="X36" i="1"/>
  <c r="X47" i="1" s="1"/>
  <c r="Y36" i="1"/>
  <c r="G36" i="1"/>
  <c r="G47" i="1" s="1"/>
  <c r="H36" i="1"/>
  <c r="I36" i="1"/>
  <c r="I47" i="1" s="1"/>
  <c r="J36" i="1"/>
  <c r="K36" i="1"/>
  <c r="K47" i="1" s="1"/>
  <c r="D36" i="1"/>
  <c r="E36" i="1"/>
  <c r="E47" i="1" s="1"/>
  <c r="BH38" i="1"/>
  <c r="BH39" i="1"/>
  <c r="BH40" i="1"/>
  <c r="BH41" i="1"/>
  <c r="BH42" i="1"/>
  <c r="BH43" i="1"/>
  <c r="BH44" i="1"/>
  <c r="BH45" i="1"/>
  <c r="BH33" i="1"/>
  <c r="BH34" i="1"/>
  <c r="BH35" i="1"/>
  <c r="BA33" i="1"/>
  <c r="BA34" i="1"/>
  <c r="BA35" i="1"/>
  <c r="AT38" i="1"/>
  <c r="AT39" i="1"/>
  <c r="AT40" i="1"/>
  <c r="AT41" i="1"/>
  <c r="AT42" i="1"/>
  <c r="AT43" i="1"/>
  <c r="AT44" i="1"/>
  <c r="AT45" i="1"/>
  <c r="AT33" i="1"/>
  <c r="AT34" i="1"/>
  <c r="AT35" i="1"/>
  <c r="AS38" i="1"/>
  <c r="AS46" i="1" s="1"/>
  <c r="AS39" i="1"/>
  <c r="AS40" i="1"/>
  <c r="AS41" i="1"/>
  <c r="AS42" i="1"/>
  <c r="AS43" i="1"/>
  <c r="AS44" i="1"/>
  <c r="AS45" i="1"/>
  <c r="AS33" i="1"/>
  <c r="AS36" i="1" s="1"/>
  <c r="AS47" i="1" s="1"/>
  <c r="AS34" i="1"/>
  <c r="AS35" i="1"/>
  <c r="BE28" i="1"/>
  <c r="BF28" i="1"/>
  <c r="BF72" i="1" s="1"/>
  <c r="BG28" i="1"/>
  <c r="BH28" i="1"/>
  <c r="BC28" i="1"/>
  <c r="BA28" i="1"/>
  <c r="AV28" i="1"/>
  <c r="AW28" i="1"/>
  <c r="AX28" i="1"/>
  <c r="AY28" i="1"/>
  <c r="AM28" i="1"/>
  <c r="AN28" i="1"/>
  <c r="AO28" i="1"/>
  <c r="AP28" i="1"/>
  <c r="AA28" i="1"/>
  <c r="AB28" i="1"/>
  <c r="AC28" i="1"/>
  <c r="AD28" i="1"/>
  <c r="AE28" i="1"/>
  <c r="AF28" i="1"/>
  <c r="AG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G28" i="1"/>
  <c r="H28" i="1"/>
  <c r="I28" i="1"/>
  <c r="J28" i="1"/>
  <c r="K28" i="1"/>
  <c r="D28" i="1"/>
  <c r="E28" i="1"/>
  <c r="BH26" i="1"/>
  <c r="BH27" i="1"/>
  <c r="BA26" i="1"/>
  <c r="BA27" i="1"/>
  <c r="AT26" i="1"/>
  <c r="AT28" i="1" s="1"/>
  <c r="AT27" i="1"/>
  <c r="AS26" i="1"/>
  <c r="AS28" i="1" s="1"/>
  <c r="AS27" i="1"/>
  <c r="AZ23" i="1"/>
  <c r="AZ72" i="1" s="1"/>
  <c r="BA22" i="1"/>
  <c r="BA18" i="1"/>
  <c r="BA19" i="1"/>
  <c r="BA10" i="1"/>
  <c r="BA16" i="1" s="1"/>
  <c r="BA23" i="1" s="1"/>
  <c r="BA11" i="1"/>
  <c r="BA12" i="1"/>
  <c r="BA13" i="1"/>
  <c r="BA14" i="1"/>
  <c r="BA15" i="1"/>
  <c r="AT22" i="1"/>
  <c r="AS22" i="1"/>
  <c r="AT19" i="1"/>
  <c r="AS19" i="1"/>
  <c r="AT18" i="1"/>
  <c r="AS18" i="1"/>
  <c r="AT15" i="1"/>
  <c r="AS15" i="1"/>
  <c r="AT14" i="1"/>
  <c r="AS14" i="1"/>
  <c r="AT12" i="1"/>
  <c r="AT13" i="1"/>
  <c r="AS12" i="1"/>
  <c r="AS13" i="1"/>
  <c r="AT10" i="1"/>
  <c r="AT11" i="1"/>
  <c r="AS10" i="1"/>
  <c r="AS11" i="1"/>
  <c r="BC20" i="1"/>
  <c r="AZ20" i="1"/>
  <c r="BA20" i="1"/>
  <c r="AV20" i="1"/>
  <c r="AW20" i="1"/>
  <c r="AW23" i="1" s="1"/>
  <c r="AW72" i="1" s="1"/>
  <c r="AS20" i="1"/>
  <c r="AT20" i="1"/>
  <c r="AM20" i="1"/>
  <c r="AN20" i="1"/>
  <c r="AO20" i="1"/>
  <c r="AP20" i="1"/>
  <c r="AQ20" i="1"/>
  <c r="AR20" i="1"/>
  <c r="AR23" i="1" s="1"/>
  <c r="AR72" i="1" s="1"/>
  <c r="AK20" i="1"/>
  <c r="AL20" i="1"/>
  <c r="AA20" i="1"/>
  <c r="AB20" i="1"/>
  <c r="AC20" i="1"/>
  <c r="AD20" i="1"/>
  <c r="AE20" i="1"/>
  <c r="AF20" i="1"/>
  <c r="AG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G20" i="1"/>
  <c r="H20" i="1"/>
  <c r="I20" i="1"/>
  <c r="J20" i="1"/>
  <c r="K20" i="1"/>
  <c r="D20" i="1"/>
  <c r="E20" i="1"/>
  <c r="BC16" i="1"/>
  <c r="BC23" i="1" s="1"/>
  <c r="BC72" i="1" s="1"/>
  <c r="AV16" i="1"/>
  <c r="AV23" i="1" s="1"/>
  <c r="AV72" i="1" s="1"/>
  <c r="AW16" i="1"/>
  <c r="AX16" i="1"/>
  <c r="AX23" i="1" s="1"/>
  <c r="AX72" i="1" s="1"/>
  <c r="AY16" i="1"/>
  <c r="AY23" i="1" s="1"/>
  <c r="AY72" i="1" s="1"/>
  <c r="AO16" i="1"/>
  <c r="AO23" i="1" s="1"/>
  <c r="AP16" i="1"/>
  <c r="AP23" i="1" s="1"/>
  <c r="AP72" i="1" s="1"/>
  <c r="AQ16" i="1"/>
  <c r="AQ23" i="1" s="1"/>
  <c r="AR16" i="1"/>
  <c r="AK16" i="1"/>
  <c r="AK23" i="1" s="1"/>
  <c r="AL16" i="1"/>
  <c r="AL23" i="1" s="1"/>
  <c r="AL72" i="1" s="1"/>
  <c r="AM16" i="1"/>
  <c r="AM23" i="1" s="1"/>
  <c r="AN16" i="1"/>
  <c r="AN23" i="1" s="1"/>
  <c r="AN72" i="1" s="1"/>
  <c r="AA16" i="1"/>
  <c r="AA23" i="1" s="1"/>
  <c r="AA72" i="1" s="1"/>
  <c r="AB16" i="1"/>
  <c r="AB23" i="1" s="1"/>
  <c r="AB72" i="1" s="1"/>
  <c r="AC16" i="1"/>
  <c r="AC23" i="1" s="1"/>
  <c r="AC72" i="1" s="1"/>
  <c r="AD16" i="1"/>
  <c r="AD23" i="1" s="1"/>
  <c r="AD72" i="1" s="1"/>
  <c r="AE16" i="1"/>
  <c r="AE23" i="1" s="1"/>
  <c r="AE72" i="1" s="1"/>
  <c r="AF16" i="1"/>
  <c r="AF23" i="1" s="1"/>
  <c r="AF72" i="1" s="1"/>
  <c r="AG16" i="1"/>
  <c r="AG23" i="1" s="1"/>
  <c r="AG72" i="1" s="1"/>
  <c r="M16" i="1"/>
  <c r="M23" i="1" s="1"/>
  <c r="M72" i="1" s="1"/>
  <c r="N16" i="1"/>
  <c r="N23" i="1" s="1"/>
  <c r="N72" i="1" s="1"/>
  <c r="O16" i="1"/>
  <c r="O23" i="1" s="1"/>
  <c r="O72" i="1" s="1"/>
  <c r="P16" i="1"/>
  <c r="P23" i="1" s="1"/>
  <c r="P72" i="1" s="1"/>
  <c r="Q16" i="1"/>
  <c r="Q23" i="1" s="1"/>
  <c r="Q72" i="1" s="1"/>
  <c r="R16" i="1"/>
  <c r="R23" i="1" s="1"/>
  <c r="R72" i="1" s="1"/>
  <c r="S16" i="1"/>
  <c r="S23" i="1" s="1"/>
  <c r="S72" i="1" s="1"/>
  <c r="T16" i="1"/>
  <c r="T23" i="1" s="1"/>
  <c r="T72" i="1" s="1"/>
  <c r="U16" i="1"/>
  <c r="U23" i="1" s="1"/>
  <c r="U72" i="1" s="1"/>
  <c r="V16" i="1"/>
  <c r="V23" i="1" s="1"/>
  <c r="V72" i="1" s="1"/>
  <c r="W16" i="1"/>
  <c r="W23" i="1" s="1"/>
  <c r="W72" i="1" s="1"/>
  <c r="X16" i="1"/>
  <c r="X23" i="1" s="1"/>
  <c r="X72" i="1" s="1"/>
  <c r="Y16" i="1"/>
  <c r="Y23" i="1" s="1"/>
  <c r="Y72" i="1" s="1"/>
  <c r="G16" i="1"/>
  <c r="G23" i="1" s="1"/>
  <c r="G72" i="1" s="1"/>
  <c r="H16" i="1"/>
  <c r="H23" i="1" s="1"/>
  <c r="H72" i="1" s="1"/>
  <c r="I16" i="1"/>
  <c r="I23" i="1" s="1"/>
  <c r="I72" i="1" s="1"/>
  <c r="J16" i="1"/>
  <c r="J23" i="1" s="1"/>
  <c r="J72" i="1" s="1"/>
  <c r="K16" i="1"/>
  <c r="K23" i="1" s="1"/>
  <c r="K72" i="1" s="1"/>
  <c r="D16" i="1"/>
  <c r="D23" i="1" s="1"/>
  <c r="D72" i="1" s="1"/>
  <c r="E16" i="1"/>
  <c r="E23" i="1" s="1"/>
  <c r="E72" i="1" s="1"/>
  <c r="BA36" i="1" l="1"/>
  <c r="BA47" i="1" s="1"/>
  <c r="BA72" i="1" s="1"/>
  <c r="AT59" i="1"/>
  <c r="AT64" i="1" s="1"/>
  <c r="AS16" i="1"/>
  <c r="AS23" i="1" s="1"/>
  <c r="AT16" i="1"/>
  <c r="AT23" i="1" s="1"/>
  <c r="BG72" i="1"/>
  <c r="BE72" i="1"/>
  <c r="AT36" i="1"/>
  <c r="AT47" i="1" s="1"/>
  <c r="AT46" i="1"/>
  <c r="BH36" i="1"/>
  <c r="BH47" i="1" s="1"/>
  <c r="BH72" i="1" s="1"/>
  <c r="BH46" i="1"/>
  <c r="AQ47" i="1"/>
  <c r="AQ72" i="1" s="1"/>
  <c r="AO47" i="1"/>
  <c r="AO72" i="1" s="1"/>
  <c r="AM47" i="1"/>
  <c r="AM72" i="1" s="1"/>
  <c r="AK47" i="1"/>
  <c r="AK72" i="1" s="1"/>
  <c r="AS70" i="1"/>
  <c r="AS72" i="1" l="1"/>
  <c r="AT72" i="1"/>
</calcChain>
</file>

<file path=xl/sharedStrings.xml><?xml version="1.0" encoding="utf-8"?>
<sst xmlns="http://schemas.openxmlformats.org/spreadsheetml/2006/main" count="224" uniqueCount="132">
  <si>
    <t>STATISTICAL FORM FOR "YOUTH IN ACTION" PROGRAMME - DECENTRALISED ACTIONS  (Final Report Level)</t>
  </si>
  <si>
    <t>All Projects</t>
  </si>
  <si>
    <t>NATIONAL AGENCY/COUNTRY:</t>
  </si>
  <si>
    <t>HR</t>
  </si>
  <si>
    <t>REFERENCE AGREEMENT:</t>
  </si>
  <si>
    <t>Number of projects</t>
  </si>
  <si>
    <t>Granted by your NA</t>
  </si>
  <si>
    <t>Number of Final Reports</t>
  </si>
  <si>
    <t>Number of projects granted by your NA</t>
  </si>
  <si>
    <t>General objectives</t>
  </si>
  <si>
    <t>Promotes young people's active citizenship</t>
  </si>
  <si>
    <t>Develops solidarity and promotes tolerance among young people</t>
  </si>
  <si>
    <t>Fosters mutual understanding between people in different countries</t>
  </si>
  <si>
    <t>Contribute to developing the quality of support systems</t>
  </si>
  <si>
    <t>Promotes European cooperation in the youth field</t>
  </si>
  <si>
    <t>Priorities</t>
  </si>
  <si>
    <t>European citizenship</t>
  </si>
  <si>
    <t>Participation of young people</t>
  </si>
  <si>
    <t>Cultural diversity</t>
  </si>
  <si>
    <t>Inclusion of young people with fewer opportunities</t>
  </si>
  <si>
    <t>2013
Young people's active participation in the European Parliament elections</t>
  </si>
  <si>
    <t>2013
Promoting healty lifestyles through physical activities including sport</t>
  </si>
  <si>
    <t>2013
Youth unemployment</t>
  </si>
  <si>
    <t>2013
Commitment to a more inclusive growth: fight against poverty and marginalisation</t>
  </si>
  <si>
    <t>2013
Creativity and entrepreneurship</t>
  </si>
  <si>
    <t>2013
EU citizenship and the rights that go with it</t>
  </si>
  <si>
    <t>2013
Providing support to young people with fewer opportunities living in rural or deprived areas</t>
  </si>
  <si>
    <t>2013
Raising awareness about the nature of youth work</t>
  </si>
  <si>
    <t>2013
Promoting the sharing of best practices in the sphere of youth work</t>
  </si>
  <si>
    <t>Involving young people with fewer oportunities</t>
  </si>
  <si>
    <t>Social obstacles</t>
  </si>
  <si>
    <t>Economic obstacles</t>
  </si>
  <si>
    <t>Disability</t>
  </si>
  <si>
    <t>Educational difficulties</t>
  </si>
  <si>
    <t>Cultural differences</t>
  </si>
  <si>
    <t>Health problems</t>
  </si>
  <si>
    <t>Geographical obstacles</t>
  </si>
  <si>
    <t>Number of participants in the projects granted by your NA</t>
  </si>
  <si>
    <t>Projects taking place in your country</t>
  </si>
  <si>
    <t>Residents of your country</t>
  </si>
  <si>
    <t>Total</t>
  </si>
  <si>
    <t>Of which, female participants</t>
  </si>
  <si>
    <t>Residents of another country</t>
  </si>
  <si>
    <t>Projects taking place in another country</t>
  </si>
  <si>
    <t xml:space="preserve">Of which, female participants </t>
  </si>
  <si>
    <t>Age group</t>
  </si>
  <si>
    <t>13-14</t>
  </si>
  <si>
    <t>15-17</t>
  </si>
  <si>
    <t>18-25</t>
  </si>
  <si>
    <t>26-30</t>
  </si>
  <si>
    <t>18-30</t>
  </si>
  <si>
    <t>With fewer opportunities</t>
  </si>
  <si>
    <t>Origin of participants from Neighbouring Partner Countries</t>
  </si>
  <si>
    <t>EECA</t>
  </si>
  <si>
    <t>MEDA</t>
  </si>
  <si>
    <t>SEE</t>
  </si>
  <si>
    <t>Action 1 - Youth for Europe</t>
  </si>
  <si>
    <t>1.1 Youth Exchanges</t>
  </si>
  <si>
    <t>Bileteral - hosting (except Itinerant)</t>
  </si>
  <si>
    <t>Trilateral - hosting (except Itinerant)</t>
  </si>
  <si>
    <t>Bilateral - sending (except Itinerant)</t>
  </si>
  <si>
    <t>Trilateral - sending (except Itinerant)</t>
  </si>
  <si>
    <t>Multilateral (except Itinerant)</t>
  </si>
  <si>
    <t>Itinerant</t>
  </si>
  <si>
    <t>Subtotal 1.1</t>
  </si>
  <si>
    <t>1.2 Youth Initiatives</t>
  </si>
  <si>
    <t>National</t>
  </si>
  <si>
    <t>Transnational</t>
  </si>
  <si>
    <t>Subtotal 1.2</t>
  </si>
  <si>
    <t>1.3 Youth Democracy Projects</t>
  </si>
  <si>
    <t>Subtotal 1.3</t>
  </si>
  <si>
    <t>TOTAL ACTION 1</t>
  </si>
  <si>
    <t>Action 2 - European Voluntary Service</t>
  </si>
  <si>
    <t>Only with Programme Countries</t>
  </si>
  <si>
    <t>With at least one Neighbouring Country</t>
  </si>
  <si>
    <t>TOTAL ACTION 2</t>
  </si>
  <si>
    <t>Action 3 - Youth in the World</t>
  </si>
  <si>
    <t>3.1 Cooperation with the Neighbouring Countries</t>
  </si>
  <si>
    <t>Youth exchanges</t>
  </si>
  <si>
    <t>Bilateral</t>
  </si>
  <si>
    <t>Trilateral</t>
  </si>
  <si>
    <t>Multilateral</t>
  </si>
  <si>
    <t>Subtotal Youth Exchanges</t>
  </si>
  <si>
    <t>Training and Networking</t>
  </si>
  <si>
    <t>Job Shadowing</t>
  </si>
  <si>
    <t>Feasibility Visit</t>
  </si>
  <si>
    <t>Evaluation Meeting</t>
  </si>
  <si>
    <t>Study Visit</t>
  </si>
  <si>
    <t>Partnership-building Activity</t>
  </si>
  <si>
    <t>Seminar</t>
  </si>
  <si>
    <t>Training Course</t>
  </si>
  <si>
    <t>Networking</t>
  </si>
  <si>
    <t>Subtotal Training And Networking</t>
  </si>
  <si>
    <t>TOTAL ACTION 3</t>
  </si>
  <si>
    <t>Action 4 - Youth Support System</t>
  </si>
  <si>
    <t>4.3 Training and networking</t>
  </si>
  <si>
    <t>Subtotal Training and networking</t>
  </si>
  <si>
    <t>Training and Cooperation Plan (TCP)*</t>
  </si>
  <si>
    <t>TCP Activity hosted by your NA</t>
  </si>
  <si>
    <t>TCP Activity hosted by another NA</t>
  </si>
  <si>
    <t>Subtotal Training and cooperation Plan (TCP)</t>
  </si>
  <si>
    <t>TOTAL ACTION 4</t>
  </si>
  <si>
    <t>Action 5 - Support for European cooperation</t>
  </si>
  <si>
    <t>5.1 Meetings</t>
  </si>
  <si>
    <t>National Youth Meeting</t>
  </si>
  <si>
    <t>Trans-national Youth Seminar</t>
  </si>
  <si>
    <t>TOTAL ACTION 5</t>
  </si>
  <si>
    <t>TOTAL</t>
  </si>
  <si>
    <t>* Projects submitted = TCP Activities planned in the workplan</t>
  </si>
  <si>
    <t>* Projects granted = TCP Activities realised</t>
  </si>
  <si>
    <t>Place:</t>
  </si>
  <si>
    <t>Date:</t>
  </si>
  <si>
    <t>Name and position:</t>
  </si>
  <si>
    <t>Signature:</t>
  </si>
  <si>
    <t>EVS SUPPORT</t>
  </si>
  <si>
    <t>EVS Training and Evaluation Cycle</t>
  </si>
  <si>
    <t>Number of sessions organised</t>
  </si>
  <si>
    <t>Total number of participants</t>
  </si>
  <si>
    <t>DATE</t>
  </si>
  <si>
    <t>1st Quarter</t>
  </si>
  <si>
    <t>2nd Quarter</t>
  </si>
  <si>
    <t>3rd Quarter</t>
  </si>
  <si>
    <t>4th Quarter</t>
  </si>
  <si>
    <t>1st Quarter N+1
(forecast)</t>
  </si>
  <si>
    <t>Pre-departure training</t>
  </si>
  <si>
    <t>On-arrival training</t>
  </si>
  <si>
    <t>Mid-term evaluation</t>
  </si>
  <si>
    <t>Evaluation of the Activity</t>
  </si>
  <si>
    <t>EVS Advice and Support</t>
  </si>
  <si>
    <t>Number of organisations (EVS ASO)</t>
  </si>
  <si>
    <t>EVS Advice and Support Organisations</t>
  </si>
  <si>
    <t xml:space="preserve">NATIONAL AGENCY/COUNTRY: AGENCIJA ZA MOBILNOST I PROGRAME EU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</si>
</sst>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15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lightUp"/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3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" fillId="0" borderId="0" xfId="0" applyFont="1"/>
    <xf numFmtId="0" fontId="0" fillId="0" borderId="10" xfId="0" applyBorder="1"/>
    <xf numFmtId="0" fontId="3" fillId="2" borderId="6" xfId="0" applyFont="1" applyFill="1" applyBorder="1" applyAlignment="1">
      <alignment vertical="center"/>
    </xf>
    <xf numFmtId="0" fontId="0" fillId="0" borderId="11" xfId="0" applyBorder="1"/>
    <xf numFmtId="0" fontId="6" fillId="0" borderId="6" xfId="0" applyFont="1" applyBorder="1"/>
    <xf numFmtId="0" fontId="6" fillId="0" borderId="26" xfId="0" applyFont="1" applyBorder="1"/>
    <xf numFmtId="0" fontId="8" fillId="0" borderId="6" xfId="0" applyFont="1" applyBorder="1" applyAlignment="1">
      <alignment horizontal="right"/>
    </xf>
    <xf numFmtId="0" fontId="4" fillId="0" borderId="29" xfId="0" applyFont="1" applyBorder="1"/>
    <xf numFmtId="0" fontId="0" fillId="0" borderId="24" xfId="0" applyBorder="1"/>
    <xf numFmtId="0" fontId="0" fillId="0" borderId="30" xfId="0" applyBorder="1"/>
    <xf numFmtId="0" fontId="4" fillId="0" borderId="31" xfId="0" applyFont="1" applyBorder="1"/>
    <xf numFmtId="0" fontId="0" fillId="0" borderId="15" xfId="0" applyBorder="1"/>
    <xf numFmtId="0" fontId="0" fillId="0" borderId="18" xfId="0" applyBorder="1"/>
    <xf numFmtId="0" fontId="0" fillId="0" borderId="19" xfId="0" applyBorder="1"/>
    <xf numFmtId="0" fontId="0" fillId="0" borderId="32" xfId="0" applyBorder="1"/>
    <xf numFmtId="0" fontId="0" fillId="0" borderId="5" xfId="0" applyBorder="1"/>
    <xf numFmtId="0" fontId="0" fillId="0" borderId="33" xfId="0" applyBorder="1"/>
    <xf numFmtId="0" fontId="0" fillId="0" borderId="34" xfId="0" applyBorder="1"/>
    <xf numFmtId="0" fontId="0" fillId="0" borderId="6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3" borderId="33" xfId="0" applyFill="1" applyBorder="1"/>
    <xf numFmtId="0" fontId="0" fillId="3" borderId="18" xfId="0" applyFill="1" applyBorder="1"/>
    <xf numFmtId="0" fontId="0" fillId="3" borderId="19" xfId="0" applyFill="1" applyBorder="1"/>
    <xf numFmtId="0" fontId="0" fillId="3" borderId="32" xfId="0" applyFill="1" applyBorder="1"/>
    <xf numFmtId="0" fontId="0" fillId="3" borderId="5" xfId="0" applyFill="1" applyBorder="1"/>
    <xf numFmtId="0" fontId="0" fillId="3" borderId="34" xfId="0" applyFill="1" applyBorder="1"/>
    <xf numFmtId="0" fontId="0" fillId="3" borderId="37" xfId="0" applyFill="1" applyBorder="1"/>
    <xf numFmtId="0" fontId="0" fillId="3" borderId="35" xfId="0" applyFill="1" applyBorder="1"/>
    <xf numFmtId="0" fontId="0" fillId="3" borderId="36" xfId="0" applyFill="1" applyBorder="1"/>
    <xf numFmtId="0" fontId="0" fillId="0" borderId="14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28" xfId="0" applyBorder="1" applyProtection="1">
      <protection locked="0"/>
    </xf>
    <xf numFmtId="0" fontId="0" fillId="0" borderId="32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30" xfId="0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28" xfId="0" applyFill="1" applyBorder="1" applyProtection="1">
      <protection locked="0"/>
    </xf>
    <xf numFmtId="0" fontId="0" fillId="0" borderId="35" xfId="0" applyBorder="1" applyProtection="1">
      <protection locked="0"/>
    </xf>
    <xf numFmtId="0" fontId="0" fillId="0" borderId="36" xfId="0" applyBorder="1" applyProtection="1">
      <protection locked="0"/>
    </xf>
    <xf numFmtId="0" fontId="0" fillId="0" borderId="37" xfId="0" applyBorder="1" applyProtection="1">
      <protection locked="0"/>
    </xf>
    <xf numFmtId="0" fontId="0" fillId="3" borderId="37" xfId="0" applyFill="1" applyBorder="1" applyProtection="1">
      <protection locked="0"/>
    </xf>
    <xf numFmtId="0" fontId="0" fillId="0" borderId="26" xfId="0" applyBorder="1" applyProtection="1">
      <protection locked="0"/>
    </xf>
    <xf numFmtId="0" fontId="0" fillId="3" borderId="35" xfId="0" applyFill="1" applyBorder="1" applyProtection="1">
      <protection locked="0"/>
    </xf>
    <xf numFmtId="0" fontId="9" fillId="0" borderId="29" xfId="0" applyFont="1" applyBorder="1"/>
    <xf numFmtId="0" fontId="9" fillId="0" borderId="24" xfId="0" applyFont="1" applyBorder="1"/>
    <xf numFmtId="0" fontId="8" fillId="0" borderId="25" xfId="0" applyFont="1" applyBorder="1" applyAlignment="1">
      <alignment horizontal="right"/>
    </xf>
    <xf numFmtId="0" fontId="8" fillId="0" borderId="24" xfId="0" applyFont="1" applyBorder="1"/>
    <xf numFmtId="0" fontId="8" fillId="0" borderId="29" xfId="0" applyFont="1" applyBorder="1"/>
    <xf numFmtId="0" fontId="0" fillId="3" borderId="26" xfId="0" applyFill="1" applyBorder="1"/>
    <xf numFmtId="0" fontId="0" fillId="3" borderId="18" xfId="0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3" borderId="3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4" xfId="0" applyFill="1" applyBorder="1" applyProtection="1">
      <protection locked="0"/>
    </xf>
    <xf numFmtId="0" fontId="0" fillId="3" borderId="30" xfId="0" applyFill="1" applyBorder="1" applyProtection="1">
      <protection locked="0"/>
    </xf>
    <xf numFmtId="0" fontId="0" fillId="3" borderId="6" xfId="0" applyFill="1" applyBorder="1"/>
    <xf numFmtId="0" fontId="3" fillId="2" borderId="6" xfId="0" applyFont="1" applyFill="1" applyBorder="1"/>
    <xf numFmtId="0" fontId="10" fillId="0" borderId="0" xfId="0" applyFont="1"/>
    <xf numFmtId="0" fontId="7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38" xfId="0" applyFont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left" vertical="center"/>
    </xf>
    <xf numFmtId="0" fontId="0" fillId="2" borderId="0" xfId="0" applyFill="1"/>
    <xf numFmtId="0" fontId="0" fillId="2" borderId="0" xfId="0" applyFill="1" applyProtection="1">
      <protection locked="0"/>
    </xf>
    <xf numFmtId="0" fontId="3" fillId="5" borderId="0" xfId="0" applyFont="1" applyFill="1"/>
    <xf numFmtId="0" fontId="0" fillId="5" borderId="0" xfId="0" applyFill="1"/>
    <xf numFmtId="0" fontId="0" fillId="5" borderId="0" xfId="0" applyFill="1" applyAlignment="1" applyProtection="1">
      <protection locked="0"/>
    </xf>
    <xf numFmtId="0" fontId="4" fillId="0" borderId="1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4" fontId="5" fillId="0" borderId="0" xfId="0" applyNumberFormat="1" applyFont="1" applyAlignment="1"/>
    <xf numFmtId="0" fontId="5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14" fontId="1" fillId="0" borderId="0" xfId="0" applyNumberFormat="1" applyFont="1" applyAlignment="1"/>
    <xf numFmtId="0" fontId="1" fillId="0" borderId="0" xfId="0" applyFont="1" applyAlignment="1"/>
    <xf numFmtId="0" fontId="0" fillId="0" borderId="14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3" fillId="0" borderId="0" xfId="0" applyFont="1" applyAlignment="1"/>
    <xf numFmtId="0" fontId="11" fillId="0" borderId="0" xfId="0" applyFont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20" xfId="0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184"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  <dxf>
      <font>
        <b/>
        <i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H76"/>
  <sheetViews>
    <sheetView tabSelected="1" view="pageBreakPreview" topLeftCell="T1" zoomScale="75" zoomScaleNormal="70" zoomScaleSheetLayoutView="75" workbookViewId="0">
      <selection activeCell="BE6" sqref="A6:BH8"/>
    </sheetView>
  </sheetViews>
  <sheetFormatPr defaultRowHeight="14.4" x14ac:dyDescent="0.3"/>
  <cols>
    <col min="1" max="1" width="2.5546875" customWidth="1"/>
    <col min="2" max="2" width="55" customWidth="1"/>
    <col min="3" max="3" width="2.5546875" customWidth="1"/>
    <col min="4" max="4" width="13.6640625" customWidth="1"/>
    <col min="5" max="5" width="14.5546875" customWidth="1"/>
    <col min="6" max="6" width="2.5546875" customWidth="1"/>
    <col min="7" max="7" width="13.33203125" customWidth="1"/>
    <col min="8" max="8" width="15.33203125" customWidth="1"/>
    <col min="9" max="9" width="14.44140625" customWidth="1"/>
    <col min="10" max="10" width="13.33203125" customWidth="1"/>
    <col min="11" max="11" width="12.33203125" customWidth="1"/>
    <col min="12" max="12" width="1.6640625" customWidth="1"/>
    <col min="13" max="13" width="10.6640625" customWidth="1"/>
    <col min="14" max="14" width="12.88671875" customWidth="1"/>
    <col min="15" max="15" width="10.6640625" customWidth="1"/>
    <col min="16" max="17" width="13.5546875" customWidth="1"/>
    <col min="18" max="18" width="14.44140625" customWidth="1"/>
    <col min="19" max="19" width="11" customWidth="1"/>
    <col min="20" max="20" width="15.5546875" customWidth="1"/>
    <col min="21" max="21" width="17.5546875" customWidth="1"/>
    <col min="22" max="22" width="15.5546875" customWidth="1"/>
    <col min="23" max="25" width="14.5546875" customWidth="1"/>
    <col min="26" max="26" width="1.6640625" customWidth="1"/>
    <col min="27" max="27" width="9.6640625" customWidth="1"/>
    <col min="28" max="29" width="9.88671875" customWidth="1"/>
    <col min="30" max="30" width="12.33203125" customWidth="1"/>
    <col min="31" max="31" width="11.6640625" customWidth="1"/>
    <col min="32" max="32" width="9.88671875" customWidth="1"/>
    <col min="33" max="33" width="13.33203125" customWidth="1"/>
    <col min="34" max="34" width="2.6640625" customWidth="1"/>
    <col min="35" max="35" width="55" customWidth="1"/>
    <col min="36" max="36" width="2.5546875" customWidth="1"/>
    <col min="37" max="38" width="14.6640625" customWidth="1"/>
    <col min="39" max="40" width="15.6640625" customWidth="1"/>
    <col min="41" max="42" width="14.6640625" customWidth="1"/>
    <col min="43" max="44" width="15.6640625" customWidth="1"/>
    <col min="45" max="45" width="13.88671875" customWidth="1"/>
    <col min="46" max="46" width="15.6640625" customWidth="1"/>
    <col min="47" max="47" width="1.6640625" customWidth="1"/>
    <col min="48" max="53" width="10.33203125" customWidth="1"/>
    <col min="54" max="54" width="1.6640625" customWidth="1"/>
    <col min="55" max="55" width="16.88671875" customWidth="1"/>
    <col min="56" max="56" width="1.5546875" customWidth="1"/>
    <col min="57" max="60" width="10.6640625" customWidth="1"/>
  </cols>
  <sheetData>
    <row r="1" spans="2:60" ht="21.6" thickBot="1" x14ac:dyDescent="0.45">
      <c r="Y1" s="126">
        <v>42061</v>
      </c>
      <c r="Z1" s="127"/>
      <c r="AA1" s="127"/>
      <c r="AB1" s="127"/>
      <c r="AC1" s="127"/>
      <c r="AD1" s="127"/>
      <c r="AE1" s="127"/>
      <c r="AF1" s="127"/>
      <c r="AG1" s="127"/>
      <c r="BG1" s="109">
        <v>42061</v>
      </c>
      <c r="BH1" s="110"/>
    </row>
    <row r="2" spans="2:60" ht="30" customHeight="1" x14ac:dyDescent="0.3">
      <c r="B2" s="111" t="s">
        <v>0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3"/>
      <c r="AI2" s="111" t="s">
        <v>0</v>
      </c>
      <c r="AJ2" s="112"/>
      <c r="AK2" s="112"/>
      <c r="AL2" s="112"/>
      <c r="AM2" s="112"/>
      <c r="AN2" s="112"/>
      <c r="AO2" s="112"/>
      <c r="AP2" s="112"/>
      <c r="AQ2" s="112"/>
      <c r="AR2" s="112"/>
      <c r="AS2" s="112"/>
      <c r="AT2" s="112"/>
      <c r="AU2" s="112"/>
      <c r="AV2" s="112"/>
      <c r="AW2" s="112"/>
      <c r="AX2" s="112"/>
      <c r="AY2" s="112"/>
      <c r="AZ2" s="112"/>
      <c r="BA2" s="112"/>
      <c r="BB2" s="112"/>
      <c r="BC2" s="112"/>
      <c r="BD2" s="112"/>
      <c r="BE2" s="112"/>
      <c r="BF2" s="112"/>
      <c r="BG2" s="112"/>
      <c r="BH2" s="113"/>
    </row>
    <row r="3" spans="2:60" ht="15.15" customHeight="1" thickBot="1" x14ac:dyDescent="0.35">
      <c r="B3" s="114" t="s">
        <v>1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6"/>
      <c r="AI3" s="114" t="s">
        <v>1</v>
      </c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5"/>
      <c r="BE3" s="115"/>
      <c r="BF3" s="115"/>
      <c r="BG3" s="115"/>
      <c r="BH3" s="116"/>
    </row>
    <row r="4" spans="2:60" ht="28.5" customHeight="1" thickBot="1" x14ac:dyDescent="0.35">
      <c r="B4" s="1" t="s">
        <v>131</v>
      </c>
      <c r="AI4" s="1" t="s">
        <v>2</v>
      </c>
    </row>
    <row r="5" spans="2:60" ht="44.25" customHeight="1" thickBot="1" x14ac:dyDescent="0.35">
      <c r="B5" s="2" t="s">
        <v>3</v>
      </c>
      <c r="D5" s="117" t="s">
        <v>5</v>
      </c>
      <c r="E5" s="120"/>
      <c r="G5" s="117" t="s">
        <v>8</v>
      </c>
      <c r="H5" s="118"/>
      <c r="I5" s="118"/>
      <c r="J5" s="118"/>
      <c r="K5" s="118"/>
      <c r="L5" s="119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9"/>
      <c r="AA5" s="118"/>
      <c r="AB5" s="118"/>
      <c r="AC5" s="118"/>
      <c r="AD5" s="118"/>
      <c r="AE5" s="118"/>
      <c r="AF5" s="118"/>
      <c r="AG5" s="120"/>
      <c r="AI5" s="2" t="s">
        <v>3</v>
      </c>
      <c r="AK5" s="117" t="s">
        <v>37</v>
      </c>
      <c r="AL5" s="118"/>
      <c r="AM5" s="118"/>
      <c r="AN5" s="118"/>
      <c r="AO5" s="118"/>
      <c r="AP5" s="118"/>
      <c r="AQ5" s="118"/>
      <c r="AR5" s="118"/>
      <c r="AS5" s="118"/>
      <c r="AT5" s="118"/>
      <c r="AU5" s="119"/>
      <c r="AV5" s="118"/>
      <c r="AW5" s="118"/>
      <c r="AX5" s="118"/>
      <c r="AY5" s="118"/>
      <c r="AZ5" s="118"/>
      <c r="BA5" s="118"/>
      <c r="BB5" s="119"/>
      <c r="BC5" s="118"/>
      <c r="BD5" s="119"/>
      <c r="BE5" s="118"/>
      <c r="BF5" s="118"/>
      <c r="BG5" s="118"/>
      <c r="BH5" s="120"/>
    </row>
    <row r="6" spans="2:60" ht="28.5" customHeight="1" thickBot="1" x14ac:dyDescent="0.35">
      <c r="B6" s="1" t="s">
        <v>4</v>
      </c>
      <c r="D6" s="128" t="s">
        <v>6</v>
      </c>
      <c r="E6" s="131" t="s">
        <v>7</v>
      </c>
      <c r="G6" s="101" t="s">
        <v>9</v>
      </c>
      <c r="H6" s="102"/>
      <c r="I6" s="102"/>
      <c r="J6" s="102"/>
      <c r="K6" s="103"/>
      <c r="M6" s="101" t="s">
        <v>15</v>
      </c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3"/>
      <c r="AA6" s="101" t="s">
        <v>29</v>
      </c>
      <c r="AB6" s="102"/>
      <c r="AC6" s="102"/>
      <c r="AD6" s="102"/>
      <c r="AE6" s="102"/>
      <c r="AF6" s="102"/>
      <c r="AG6" s="103"/>
      <c r="AH6" s="104"/>
      <c r="AI6" s="1" t="s">
        <v>4</v>
      </c>
      <c r="AK6" s="121" t="s">
        <v>38</v>
      </c>
      <c r="AL6" s="122"/>
      <c r="AM6" s="122"/>
      <c r="AN6" s="122"/>
      <c r="AO6" s="121" t="s">
        <v>43</v>
      </c>
      <c r="AP6" s="122"/>
      <c r="AQ6" s="122"/>
      <c r="AR6" s="122"/>
      <c r="AS6" s="93" t="s">
        <v>40</v>
      </c>
      <c r="AT6" s="94"/>
      <c r="AV6" s="93" t="s">
        <v>45</v>
      </c>
      <c r="AW6" s="97"/>
      <c r="AX6" s="97"/>
      <c r="AY6" s="97"/>
      <c r="AZ6" s="97"/>
      <c r="BA6" s="94"/>
      <c r="BC6" s="99" t="s">
        <v>51</v>
      </c>
      <c r="BE6" s="93" t="s">
        <v>52</v>
      </c>
      <c r="BF6" s="97"/>
      <c r="BG6" s="97"/>
      <c r="BH6" s="94"/>
    </row>
    <row r="7" spans="2:60" ht="85.35" customHeight="1" thickBot="1" x14ac:dyDescent="0.35">
      <c r="B7" s="2">
        <v>2013</v>
      </c>
      <c r="D7" s="129"/>
      <c r="E7" s="132"/>
      <c r="G7" s="105" t="s">
        <v>10</v>
      </c>
      <c r="H7" s="107" t="s">
        <v>11</v>
      </c>
      <c r="I7" s="107" t="s">
        <v>12</v>
      </c>
      <c r="J7" s="107" t="s">
        <v>13</v>
      </c>
      <c r="K7" s="124" t="s">
        <v>14</v>
      </c>
      <c r="M7" s="105" t="s">
        <v>16</v>
      </c>
      <c r="N7" s="107" t="s">
        <v>17</v>
      </c>
      <c r="O7" s="107" t="s">
        <v>18</v>
      </c>
      <c r="P7" s="107" t="s">
        <v>19</v>
      </c>
      <c r="Q7" s="107" t="s">
        <v>20</v>
      </c>
      <c r="R7" s="107" t="s">
        <v>21</v>
      </c>
      <c r="S7" s="107" t="s">
        <v>22</v>
      </c>
      <c r="T7" s="107" t="s">
        <v>23</v>
      </c>
      <c r="U7" s="107" t="s">
        <v>24</v>
      </c>
      <c r="V7" s="107" t="s">
        <v>25</v>
      </c>
      <c r="W7" s="107" t="s">
        <v>26</v>
      </c>
      <c r="X7" s="107" t="s">
        <v>27</v>
      </c>
      <c r="Y7" s="124" t="s">
        <v>28</v>
      </c>
      <c r="AA7" s="105" t="s">
        <v>30</v>
      </c>
      <c r="AB7" s="107" t="s">
        <v>31</v>
      </c>
      <c r="AC7" s="107" t="s">
        <v>32</v>
      </c>
      <c r="AD7" s="107" t="s">
        <v>33</v>
      </c>
      <c r="AE7" s="107" t="s">
        <v>34</v>
      </c>
      <c r="AF7" s="107" t="s">
        <v>35</v>
      </c>
      <c r="AG7" s="124" t="s">
        <v>36</v>
      </c>
      <c r="AI7" s="2">
        <v>2013</v>
      </c>
      <c r="AK7" s="93" t="s">
        <v>39</v>
      </c>
      <c r="AL7" s="123"/>
      <c r="AM7" s="93" t="s">
        <v>42</v>
      </c>
      <c r="AN7" s="123"/>
      <c r="AO7" s="93" t="s">
        <v>39</v>
      </c>
      <c r="AP7" s="97"/>
      <c r="AQ7" s="97" t="s">
        <v>42</v>
      </c>
      <c r="AR7" s="123"/>
      <c r="AS7" s="95"/>
      <c r="AT7" s="96"/>
      <c r="AV7" s="95"/>
      <c r="AW7" s="98"/>
      <c r="AX7" s="98"/>
      <c r="AY7" s="98"/>
      <c r="AZ7" s="98"/>
      <c r="BA7" s="96"/>
      <c r="BC7" s="100"/>
      <c r="BE7" s="95"/>
      <c r="BF7" s="98"/>
      <c r="BG7" s="98"/>
      <c r="BH7" s="96"/>
    </row>
    <row r="8" spans="2:60" ht="50.1" customHeight="1" thickBot="1" x14ac:dyDescent="0.35">
      <c r="B8" s="10" t="s">
        <v>56</v>
      </c>
      <c r="D8" s="130"/>
      <c r="E8" s="133"/>
      <c r="G8" s="106"/>
      <c r="H8" s="108"/>
      <c r="I8" s="108"/>
      <c r="J8" s="108"/>
      <c r="K8" s="125"/>
      <c r="M8" s="106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25"/>
      <c r="AA8" s="106"/>
      <c r="AB8" s="108"/>
      <c r="AC8" s="108"/>
      <c r="AD8" s="108"/>
      <c r="AE8" s="108"/>
      <c r="AF8" s="108"/>
      <c r="AG8" s="125"/>
      <c r="AI8" s="10" t="s">
        <v>56</v>
      </c>
      <c r="AK8" s="3" t="s">
        <v>40</v>
      </c>
      <c r="AL8" s="6" t="s">
        <v>41</v>
      </c>
      <c r="AM8" s="3" t="s">
        <v>40</v>
      </c>
      <c r="AN8" s="6" t="s">
        <v>41</v>
      </c>
      <c r="AO8" s="3" t="s">
        <v>40</v>
      </c>
      <c r="AP8" s="4" t="s">
        <v>44</v>
      </c>
      <c r="AQ8" s="4" t="s">
        <v>40</v>
      </c>
      <c r="AR8" s="6" t="s">
        <v>44</v>
      </c>
      <c r="AS8" s="3" t="s">
        <v>40</v>
      </c>
      <c r="AT8" s="5" t="s">
        <v>44</v>
      </c>
      <c r="AV8" s="3" t="s">
        <v>46</v>
      </c>
      <c r="AW8" s="4" t="s">
        <v>47</v>
      </c>
      <c r="AX8" s="4" t="s">
        <v>48</v>
      </c>
      <c r="AY8" s="4" t="s">
        <v>49</v>
      </c>
      <c r="AZ8" s="4" t="s">
        <v>50</v>
      </c>
      <c r="BA8" s="5" t="s">
        <v>40</v>
      </c>
      <c r="BC8" s="7" t="s">
        <v>40</v>
      </c>
      <c r="BE8" s="3" t="s">
        <v>53</v>
      </c>
      <c r="BF8" s="4" t="s">
        <v>54</v>
      </c>
      <c r="BG8" s="4" t="s">
        <v>55</v>
      </c>
      <c r="BH8" s="5" t="s">
        <v>40</v>
      </c>
    </row>
    <row r="9" spans="2:60" ht="15.75" customHeight="1" thickBot="1" x14ac:dyDescent="0.35">
      <c r="B9" s="15" t="s">
        <v>57</v>
      </c>
      <c r="AI9" s="15" t="s">
        <v>57</v>
      </c>
    </row>
    <row r="10" spans="2:60" x14ac:dyDescent="0.3">
      <c r="B10" s="16" t="s">
        <v>58</v>
      </c>
      <c r="D10" s="39">
        <v>5</v>
      </c>
      <c r="E10" s="40">
        <v>3</v>
      </c>
      <c r="G10" s="39">
        <v>3</v>
      </c>
      <c r="H10" s="45">
        <v>1</v>
      </c>
      <c r="I10" s="45">
        <v>3</v>
      </c>
      <c r="J10" s="45">
        <v>0</v>
      </c>
      <c r="K10" s="40">
        <v>3</v>
      </c>
      <c r="M10" s="39">
        <v>3</v>
      </c>
      <c r="N10" s="45">
        <v>3</v>
      </c>
      <c r="O10" s="45">
        <v>1</v>
      </c>
      <c r="P10" s="45">
        <v>1</v>
      </c>
      <c r="Q10" s="45">
        <v>1</v>
      </c>
      <c r="R10" s="45">
        <v>2</v>
      </c>
      <c r="S10" s="45">
        <v>0</v>
      </c>
      <c r="T10" s="45">
        <v>1</v>
      </c>
      <c r="U10" s="45">
        <v>1</v>
      </c>
      <c r="V10" s="45">
        <v>1</v>
      </c>
      <c r="W10" s="45">
        <v>0</v>
      </c>
      <c r="X10" s="45">
        <v>0</v>
      </c>
      <c r="Y10" s="40">
        <v>0</v>
      </c>
      <c r="AA10" s="39">
        <v>2</v>
      </c>
      <c r="AB10" s="45">
        <v>3</v>
      </c>
      <c r="AC10" s="45">
        <v>1</v>
      </c>
      <c r="AD10" s="45">
        <v>0</v>
      </c>
      <c r="AE10" s="45">
        <v>0</v>
      </c>
      <c r="AF10" s="45">
        <v>0</v>
      </c>
      <c r="AG10" s="40">
        <v>2</v>
      </c>
      <c r="AI10" s="16" t="s">
        <v>58</v>
      </c>
      <c r="AK10" s="39">
        <v>33</v>
      </c>
      <c r="AL10" s="45">
        <v>16</v>
      </c>
      <c r="AM10" s="45">
        <v>33</v>
      </c>
      <c r="AN10" s="45">
        <v>17</v>
      </c>
      <c r="AO10" s="48"/>
      <c r="AP10" s="48"/>
      <c r="AQ10" s="48"/>
      <c r="AR10" s="48"/>
      <c r="AS10" s="19">
        <f t="shared" ref="AS10:AS11" si="0">SUM(AK10+AM10)</f>
        <v>66</v>
      </c>
      <c r="AT10" s="20">
        <f t="shared" ref="AT10:AT11" si="1">SUM(AL10+AN10)</f>
        <v>33</v>
      </c>
      <c r="AV10" s="39">
        <v>0</v>
      </c>
      <c r="AW10" s="45">
        <v>20</v>
      </c>
      <c r="AX10" s="45">
        <v>34</v>
      </c>
      <c r="AY10" s="45">
        <v>4</v>
      </c>
      <c r="AZ10" s="48"/>
      <c r="BA10" s="20">
        <f t="shared" ref="BA10:BA15" si="2">SUM(AV10:AY10)</f>
        <v>58</v>
      </c>
      <c r="BC10" s="52">
        <v>26</v>
      </c>
      <c r="BE10" s="55"/>
      <c r="BF10" s="48"/>
      <c r="BG10" s="48"/>
      <c r="BH10" s="31"/>
    </row>
    <row r="11" spans="2:60" x14ac:dyDescent="0.3">
      <c r="B11" s="16" t="s">
        <v>59</v>
      </c>
      <c r="D11" s="41">
        <v>11</v>
      </c>
      <c r="E11" s="42">
        <v>9</v>
      </c>
      <c r="G11" s="41">
        <v>5</v>
      </c>
      <c r="H11" s="46">
        <v>8</v>
      </c>
      <c r="I11" s="46">
        <v>8</v>
      </c>
      <c r="J11" s="46">
        <v>3</v>
      </c>
      <c r="K11" s="42">
        <v>5</v>
      </c>
      <c r="M11" s="41">
        <v>5</v>
      </c>
      <c r="N11" s="46">
        <v>8</v>
      </c>
      <c r="O11" s="46">
        <v>8</v>
      </c>
      <c r="P11" s="46">
        <v>5</v>
      </c>
      <c r="Q11" s="46">
        <v>1</v>
      </c>
      <c r="R11" s="46">
        <v>4</v>
      </c>
      <c r="S11" s="46">
        <v>3</v>
      </c>
      <c r="T11" s="46">
        <v>3</v>
      </c>
      <c r="U11" s="46">
        <v>3</v>
      </c>
      <c r="V11" s="46">
        <v>4</v>
      </c>
      <c r="W11" s="46">
        <v>0</v>
      </c>
      <c r="X11" s="46">
        <v>0</v>
      </c>
      <c r="Y11" s="42">
        <v>0</v>
      </c>
      <c r="AA11" s="41">
        <v>2</v>
      </c>
      <c r="AB11" s="46">
        <v>4</v>
      </c>
      <c r="AC11" s="46">
        <v>2</v>
      </c>
      <c r="AD11" s="46">
        <v>2</v>
      </c>
      <c r="AE11" s="46">
        <v>1</v>
      </c>
      <c r="AF11" s="46">
        <v>0</v>
      </c>
      <c r="AG11" s="42">
        <v>7</v>
      </c>
      <c r="AI11" s="16" t="s">
        <v>59</v>
      </c>
      <c r="AK11" s="41">
        <v>99</v>
      </c>
      <c r="AL11" s="46">
        <v>50</v>
      </c>
      <c r="AM11" s="46">
        <v>168</v>
      </c>
      <c r="AN11" s="46">
        <v>102</v>
      </c>
      <c r="AO11" s="49"/>
      <c r="AP11" s="49"/>
      <c r="AQ11" s="49"/>
      <c r="AR11" s="49"/>
      <c r="AS11" s="9">
        <f t="shared" si="0"/>
        <v>267</v>
      </c>
      <c r="AT11" s="21">
        <f t="shared" si="1"/>
        <v>152</v>
      </c>
      <c r="AV11" s="41">
        <v>29</v>
      </c>
      <c r="AW11" s="46">
        <v>63</v>
      </c>
      <c r="AX11" s="46">
        <v>120</v>
      </c>
      <c r="AY11" s="46">
        <v>16</v>
      </c>
      <c r="AZ11" s="49"/>
      <c r="BA11" s="21">
        <f t="shared" si="2"/>
        <v>228</v>
      </c>
      <c r="BC11" s="53">
        <v>105</v>
      </c>
      <c r="BE11" s="50"/>
      <c r="BF11" s="49"/>
      <c r="BG11" s="49"/>
      <c r="BH11" s="32"/>
    </row>
    <row r="12" spans="2:60" x14ac:dyDescent="0.3">
      <c r="B12" s="16" t="s">
        <v>60</v>
      </c>
      <c r="D12" s="41">
        <v>1</v>
      </c>
      <c r="E12" s="42">
        <v>1</v>
      </c>
      <c r="G12" s="41">
        <v>1</v>
      </c>
      <c r="H12" s="46">
        <v>1</v>
      </c>
      <c r="I12" s="46">
        <v>1</v>
      </c>
      <c r="J12" s="46">
        <v>0</v>
      </c>
      <c r="K12" s="42">
        <v>1</v>
      </c>
      <c r="M12" s="41">
        <v>1</v>
      </c>
      <c r="N12" s="46">
        <v>1</v>
      </c>
      <c r="O12" s="46">
        <v>1</v>
      </c>
      <c r="P12" s="46">
        <v>0</v>
      </c>
      <c r="Q12" s="46">
        <v>0</v>
      </c>
      <c r="R12" s="46">
        <v>1</v>
      </c>
      <c r="S12" s="46">
        <v>0</v>
      </c>
      <c r="T12" s="46">
        <v>0</v>
      </c>
      <c r="U12" s="46">
        <v>0</v>
      </c>
      <c r="V12" s="46">
        <v>1</v>
      </c>
      <c r="W12" s="46">
        <v>0</v>
      </c>
      <c r="X12" s="46">
        <v>0</v>
      </c>
      <c r="Y12" s="42">
        <v>0</v>
      </c>
      <c r="AA12" s="41">
        <v>1</v>
      </c>
      <c r="AB12" s="46">
        <v>1</v>
      </c>
      <c r="AC12" s="46">
        <v>0</v>
      </c>
      <c r="AD12" s="46">
        <v>0</v>
      </c>
      <c r="AE12" s="46">
        <v>0</v>
      </c>
      <c r="AF12" s="46">
        <v>1</v>
      </c>
      <c r="AG12" s="42">
        <v>0</v>
      </c>
      <c r="AI12" s="16" t="s">
        <v>60</v>
      </c>
      <c r="AK12" s="50"/>
      <c r="AL12" s="49"/>
      <c r="AM12" s="49"/>
      <c r="AN12" s="49"/>
      <c r="AO12" s="46">
        <v>18</v>
      </c>
      <c r="AP12" s="46">
        <v>10</v>
      </c>
      <c r="AQ12" s="46">
        <v>18</v>
      </c>
      <c r="AR12" s="46">
        <v>8</v>
      </c>
      <c r="AS12" s="9">
        <f t="shared" ref="AS12:AS13" si="3">AO12+AQ12</f>
        <v>36</v>
      </c>
      <c r="AT12" s="21">
        <f t="shared" ref="AT12:AT13" si="4">AP12+AR12</f>
        <v>18</v>
      </c>
      <c r="AV12" s="41">
        <v>12</v>
      </c>
      <c r="AW12" s="46">
        <v>16</v>
      </c>
      <c r="AX12" s="46">
        <v>2</v>
      </c>
      <c r="AY12" s="46">
        <v>0</v>
      </c>
      <c r="AZ12" s="49"/>
      <c r="BA12" s="21">
        <f t="shared" si="2"/>
        <v>30</v>
      </c>
      <c r="BC12" s="53">
        <v>9</v>
      </c>
      <c r="BE12" s="50"/>
      <c r="BF12" s="49"/>
      <c r="BG12" s="49"/>
      <c r="BH12" s="32"/>
    </row>
    <row r="13" spans="2:60" x14ac:dyDescent="0.3">
      <c r="B13" s="16" t="s">
        <v>61</v>
      </c>
      <c r="D13" s="41">
        <v>0</v>
      </c>
      <c r="E13" s="42">
        <v>0</v>
      </c>
      <c r="G13" s="41">
        <v>0</v>
      </c>
      <c r="H13" s="46">
        <v>0</v>
      </c>
      <c r="I13" s="46">
        <v>0</v>
      </c>
      <c r="J13" s="46">
        <v>0</v>
      </c>
      <c r="K13" s="42">
        <v>0</v>
      </c>
      <c r="M13" s="41">
        <v>0</v>
      </c>
      <c r="N13" s="46">
        <v>0</v>
      </c>
      <c r="O13" s="46">
        <v>0</v>
      </c>
      <c r="P13" s="46">
        <v>0</v>
      </c>
      <c r="Q13" s="46">
        <v>0</v>
      </c>
      <c r="R13" s="46">
        <v>0</v>
      </c>
      <c r="S13" s="46">
        <v>0</v>
      </c>
      <c r="T13" s="46">
        <v>0</v>
      </c>
      <c r="U13" s="46">
        <v>0</v>
      </c>
      <c r="V13" s="46">
        <v>0</v>
      </c>
      <c r="W13" s="46">
        <v>0</v>
      </c>
      <c r="X13" s="46">
        <v>0</v>
      </c>
      <c r="Y13" s="42">
        <v>0</v>
      </c>
      <c r="AA13" s="41">
        <v>0</v>
      </c>
      <c r="AB13" s="46">
        <v>0</v>
      </c>
      <c r="AC13" s="46">
        <v>0</v>
      </c>
      <c r="AD13" s="46">
        <v>0</v>
      </c>
      <c r="AE13" s="46">
        <v>0</v>
      </c>
      <c r="AF13" s="46">
        <v>0</v>
      </c>
      <c r="AG13" s="42">
        <v>0</v>
      </c>
      <c r="AI13" s="16" t="s">
        <v>61</v>
      </c>
      <c r="AK13" s="50"/>
      <c r="AL13" s="49"/>
      <c r="AM13" s="49"/>
      <c r="AN13" s="49"/>
      <c r="AO13" s="46">
        <v>0</v>
      </c>
      <c r="AP13" s="46">
        <v>0</v>
      </c>
      <c r="AQ13" s="46">
        <v>0</v>
      </c>
      <c r="AR13" s="46">
        <v>0</v>
      </c>
      <c r="AS13" s="9">
        <f t="shared" si="3"/>
        <v>0</v>
      </c>
      <c r="AT13" s="21">
        <f t="shared" si="4"/>
        <v>0</v>
      </c>
      <c r="AV13" s="41">
        <v>0</v>
      </c>
      <c r="AW13" s="46">
        <v>0</v>
      </c>
      <c r="AX13" s="46">
        <v>0</v>
      </c>
      <c r="AY13" s="46">
        <v>0</v>
      </c>
      <c r="AZ13" s="49"/>
      <c r="BA13" s="21">
        <f t="shared" si="2"/>
        <v>0</v>
      </c>
      <c r="BC13" s="53">
        <v>0</v>
      </c>
      <c r="BE13" s="50"/>
      <c r="BF13" s="49"/>
      <c r="BG13" s="49"/>
      <c r="BH13" s="32"/>
    </row>
    <row r="14" spans="2:60" x14ac:dyDescent="0.3">
      <c r="B14" s="16" t="s">
        <v>62</v>
      </c>
      <c r="D14" s="41">
        <v>22</v>
      </c>
      <c r="E14" s="42">
        <v>20</v>
      </c>
      <c r="G14" s="41">
        <v>18</v>
      </c>
      <c r="H14" s="46">
        <v>17</v>
      </c>
      <c r="I14" s="46">
        <v>19</v>
      </c>
      <c r="J14" s="46">
        <v>7</v>
      </c>
      <c r="K14" s="42">
        <v>16</v>
      </c>
      <c r="M14" s="41">
        <v>17</v>
      </c>
      <c r="N14" s="46">
        <v>18</v>
      </c>
      <c r="O14" s="46">
        <v>16</v>
      </c>
      <c r="P14" s="46">
        <v>13</v>
      </c>
      <c r="Q14" s="46">
        <v>0</v>
      </c>
      <c r="R14" s="46">
        <v>8</v>
      </c>
      <c r="S14" s="46">
        <v>8</v>
      </c>
      <c r="T14" s="46">
        <v>8</v>
      </c>
      <c r="U14" s="46">
        <v>9</v>
      </c>
      <c r="V14" s="46">
        <v>9</v>
      </c>
      <c r="W14" s="46">
        <v>0</v>
      </c>
      <c r="X14" s="46">
        <v>0</v>
      </c>
      <c r="Y14" s="42">
        <v>0</v>
      </c>
      <c r="AA14" s="41">
        <v>13</v>
      </c>
      <c r="AB14" s="46">
        <v>12</v>
      </c>
      <c r="AC14" s="46">
        <v>5</v>
      </c>
      <c r="AD14" s="46">
        <v>5</v>
      </c>
      <c r="AE14" s="46">
        <v>6</v>
      </c>
      <c r="AF14" s="46">
        <v>2</v>
      </c>
      <c r="AG14" s="42">
        <v>13</v>
      </c>
      <c r="AI14" s="16" t="s">
        <v>62</v>
      </c>
      <c r="AK14" s="41">
        <v>135</v>
      </c>
      <c r="AL14" s="46">
        <v>69</v>
      </c>
      <c r="AM14" s="46">
        <v>504</v>
      </c>
      <c r="AN14" s="46">
        <v>255</v>
      </c>
      <c r="AO14" s="46">
        <v>0</v>
      </c>
      <c r="AP14" s="46">
        <v>0</v>
      </c>
      <c r="AQ14" s="46">
        <v>0</v>
      </c>
      <c r="AR14" s="46">
        <v>0</v>
      </c>
      <c r="AS14" s="9">
        <f>SUM(AK14+AM14+AO14+AQ14)</f>
        <v>639</v>
      </c>
      <c r="AT14" s="21">
        <f>SUM(AL14+AN14+AP14+AR14)</f>
        <v>324</v>
      </c>
      <c r="AV14" s="41">
        <v>43</v>
      </c>
      <c r="AW14" s="46">
        <v>54</v>
      </c>
      <c r="AX14" s="46">
        <v>384</v>
      </c>
      <c r="AY14" s="46">
        <v>16</v>
      </c>
      <c r="AZ14" s="49"/>
      <c r="BA14" s="21">
        <f t="shared" si="2"/>
        <v>497</v>
      </c>
      <c r="BC14" s="53">
        <v>272</v>
      </c>
      <c r="BE14" s="50"/>
      <c r="BF14" s="49"/>
      <c r="BG14" s="49"/>
      <c r="BH14" s="32"/>
    </row>
    <row r="15" spans="2:60" ht="15" thickBot="1" x14ac:dyDescent="0.35">
      <c r="B15" s="17" t="s">
        <v>63</v>
      </c>
      <c r="D15" s="43">
        <v>1</v>
      </c>
      <c r="E15" s="44">
        <v>1</v>
      </c>
      <c r="G15" s="43">
        <v>1</v>
      </c>
      <c r="H15" s="47">
        <v>1</v>
      </c>
      <c r="I15" s="47">
        <v>1</v>
      </c>
      <c r="J15" s="47">
        <v>1</v>
      </c>
      <c r="K15" s="44">
        <v>1</v>
      </c>
      <c r="M15" s="43">
        <v>1</v>
      </c>
      <c r="N15" s="47">
        <v>1</v>
      </c>
      <c r="O15" s="47">
        <v>1</v>
      </c>
      <c r="P15" s="47">
        <v>1</v>
      </c>
      <c r="Q15" s="47">
        <v>1</v>
      </c>
      <c r="R15" s="47">
        <v>1</v>
      </c>
      <c r="S15" s="47">
        <v>0</v>
      </c>
      <c r="T15" s="47">
        <v>1</v>
      </c>
      <c r="U15" s="47">
        <v>1</v>
      </c>
      <c r="V15" s="47">
        <v>1</v>
      </c>
      <c r="W15" s="47">
        <v>0</v>
      </c>
      <c r="X15" s="47">
        <v>0</v>
      </c>
      <c r="Y15" s="44">
        <v>0</v>
      </c>
      <c r="AA15" s="43">
        <v>1</v>
      </c>
      <c r="AB15" s="47">
        <v>0</v>
      </c>
      <c r="AC15" s="47">
        <v>1</v>
      </c>
      <c r="AD15" s="47">
        <v>1</v>
      </c>
      <c r="AE15" s="47">
        <v>0</v>
      </c>
      <c r="AF15" s="47">
        <v>0</v>
      </c>
      <c r="AG15" s="44">
        <v>0</v>
      </c>
      <c r="AI15" s="17" t="s">
        <v>63</v>
      </c>
      <c r="AK15" s="43">
        <v>20</v>
      </c>
      <c r="AL15" s="47">
        <v>10</v>
      </c>
      <c r="AM15" s="47">
        <v>18</v>
      </c>
      <c r="AN15" s="47">
        <v>9</v>
      </c>
      <c r="AO15" s="51"/>
      <c r="AP15" s="51"/>
      <c r="AQ15" s="51"/>
      <c r="AR15" s="51"/>
      <c r="AS15" s="11">
        <f>SUM(AK15+AM15)</f>
        <v>38</v>
      </c>
      <c r="AT15" s="22">
        <f>SUM(AL15+AN15)</f>
        <v>19</v>
      </c>
      <c r="AV15" s="43">
        <v>0</v>
      </c>
      <c r="AW15" s="47">
        <v>16</v>
      </c>
      <c r="AX15" s="47">
        <v>15</v>
      </c>
      <c r="AY15" s="47">
        <v>1</v>
      </c>
      <c r="AZ15" s="51"/>
      <c r="BA15" s="22">
        <f t="shared" si="2"/>
        <v>32</v>
      </c>
      <c r="BC15" s="54">
        <v>8</v>
      </c>
      <c r="BE15" s="56"/>
      <c r="BF15" s="51"/>
      <c r="BG15" s="51"/>
      <c r="BH15" s="33"/>
    </row>
    <row r="16" spans="2:60" ht="15" thickBot="1" x14ac:dyDescent="0.35">
      <c r="B16" s="12" t="s">
        <v>64</v>
      </c>
      <c r="D16" s="23">
        <f t="shared" ref="D16:E16" si="5">SUM(D10:D15)</f>
        <v>40</v>
      </c>
      <c r="E16" s="25">
        <f t="shared" si="5"/>
        <v>34</v>
      </c>
      <c r="G16" s="23">
        <f t="shared" ref="G16:K16" si="6">SUM(G10:G15)</f>
        <v>28</v>
      </c>
      <c r="H16" s="24">
        <f t="shared" si="6"/>
        <v>28</v>
      </c>
      <c r="I16" s="24">
        <f t="shared" si="6"/>
        <v>32</v>
      </c>
      <c r="J16" s="24">
        <f t="shared" si="6"/>
        <v>11</v>
      </c>
      <c r="K16" s="25">
        <f t="shared" si="6"/>
        <v>26</v>
      </c>
      <c r="M16" s="23">
        <f t="shared" ref="M16:Y16" si="7">SUM(M10:M15)</f>
        <v>27</v>
      </c>
      <c r="N16" s="24">
        <f t="shared" si="7"/>
        <v>31</v>
      </c>
      <c r="O16" s="24">
        <f t="shared" si="7"/>
        <v>27</v>
      </c>
      <c r="P16" s="24">
        <f t="shared" si="7"/>
        <v>20</v>
      </c>
      <c r="Q16" s="24">
        <f t="shared" si="7"/>
        <v>3</v>
      </c>
      <c r="R16" s="24">
        <f t="shared" si="7"/>
        <v>16</v>
      </c>
      <c r="S16" s="24">
        <f t="shared" si="7"/>
        <v>11</v>
      </c>
      <c r="T16" s="24">
        <f t="shared" si="7"/>
        <v>13</v>
      </c>
      <c r="U16" s="24">
        <f t="shared" si="7"/>
        <v>14</v>
      </c>
      <c r="V16" s="24">
        <f t="shared" si="7"/>
        <v>16</v>
      </c>
      <c r="W16" s="24">
        <f t="shared" si="7"/>
        <v>0</v>
      </c>
      <c r="X16" s="24">
        <f t="shared" si="7"/>
        <v>0</v>
      </c>
      <c r="Y16" s="25">
        <f t="shared" si="7"/>
        <v>0</v>
      </c>
      <c r="AA16" s="23">
        <f t="shared" ref="AA16:AG16" si="8">SUM(AA10:AA15)</f>
        <v>19</v>
      </c>
      <c r="AB16" s="24">
        <f t="shared" si="8"/>
        <v>20</v>
      </c>
      <c r="AC16" s="24">
        <f t="shared" si="8"/>
        <v>9</v>
      </c>
      <c r="AD16" s="24">
        <f t="shared" si="8"/>
        <v>8</v>
      </c>
      <c r="AE16" s="24">
        <f t="shared" si="8"/>
        <v>7</v>
      </c>
      <c r="AF16" s="24">
        <f t="shared" si="8"/>
        <v>3</v>
      </c>
      <c r="AG16" s="25">
        <f t="shared" si="8"/>
        <v>22</v>
      </c>
      <c r="AI16" s="12" t="s">
        <v>64</v>
      </c>
      <c r="AK16" s="23">
        <f t="shared" ref="AK16:AN16" si="9">SUM(AK10:AK11,AK14:AK15)</f>
        <v>287</v>
      </c>
      <c r="AL16" s="24">
        <f t="shared" si="9"/>
        <v>145</v>
      </c>
      <c r="AM16" s="24">
        <f t="shared" si="9"/>
        <v>723</v>
      </c>
      <c r="AN16" s="24">
        <f t="shared" si="9"/>
        <v>383</v>
      </c>
      <c r="AO16" s="24">
        <f t="shared" ref="AO16:AR16" si="10">SUM(AO12:AO14)</f>
        <v>18</v>
      </c>
      <c r="AP16" s="24">
        <f t="shared" si="10"/>
        <v>10</v>
      </c>
      <c r="AQ16" s="24">
        <f t="shared" si="10"/>
        <v>18</v>
      </c>
      <c r="AR16" s="24">
        <f t="shared" si="10"/>
        <v>8</v>
      </c>
      <c r="AS16" s="24">
        <f t="shared" ref="AS16:AT16" si="11">SUM(AS10:AS15)</f>
        <v>1046</v>
      </c>
      <c r="AT16" s="25">
        <f t="shared" si="11"/>
        <v>546</v>
      </c>
      <c r="AV16" s="23">
        <f t="shared" ref="AV16:AY16" si="12">SUM(AV10:AV15)</f>
        <v>84</v>
      </c>
      <c r="AW16" s="24">
        <f t="shared" si="12"/>
        <v>169</v>
      </c>
      <c r="AX16" s="24">
        <f t="shared" si="12"/>
        <v>555</v>
      </c>
      <c r="AY16" s="24">
        <f t="shared" si="12"/>
        <v>37</v>
      </c>
      <c r="AZ16" s="30"/>
      <c r="BA16" s="25">
        <f>SUM(BA10:BA15)</f>
        <v>845</v>
      </c>
      <c r="BC16" s="26">
        <f>SUM(BC10:BC15)</f>
        <v>420</v>
      </c>
      <c r="BE16" s="34"/>
      <c r="BF16" s="30"/>
      <c r="BG16" s="30"/>
      <c r="BH16" s="35"/>
    </row>
    <row r="17" spans="2:60" ht="15" thickBot="1" x14ac:dyDescent="0.35">
      <c r="B17" s="15" t="s">
        <v>65</v>
      </c>
      <c r="AI17" s="15" t="s">
        <v>65</v>
      </c>
    </row>
    <row r="18" spans="2:60" x14ac:dyDescent="0.3">
      <c r="B18" s="16" t="s">
        <v>66</v>
      </c>
      <c r="D18" s="39">
        <v>36</v>
      </c>
      <c r="E18" s="40">
        <v>30</v>
      </c>
      <c r="G18" s="39">
        <v>25</v>
      </c>
      <c r="H18" s="45">
        <v>22</v>
      </c>
      <c r="I18" s="45">
        <v>6</v>
      </c>
      <c r="J18" s="45">
        <v>19</v>
      </c>
      <c r="K18" s="40">
        <v>3</v>
      </c>
      <c r="M18" s="39">
        <v>16</v>
      </c>
      <c r="N18" s="45">
        <v>27</v>
      </c>
      <c r="O18" s="45">
        <v>11</v>
      </c>
      <c r="P18" s="45">
        <v>17</v>
      </c>
      <c r="Q18" s="19">
        <v>3</v>
      </c>
      <c r="R18" s="19">
        <v>11</v>
      </c>
      <c r="S18" s="19">
        <v>10</v>
      </c>
      <c r="T18" s="19">
        <v>12</v>
      </c>
      <c r="U18" s="19">
        <v>17</v>
      </c>
      <c r="V18" s="19">
        <v>11</v>
      </c>
      <c r="W18" s="19">
        <v>0</v>
      </c>
      <c r="X18" s="19">
        <v>0</v>
      </c>
      <c r="Y18" s="20">
        <v>0</v>
      </c>
      <c r="AA18" s="39">
        <v>12</v>
      </c>
      <c r="AB18" s="45">
        <v>21</v>
      </c>
      <c r="AC18" s="45">
        <v>4</v>
      </c>
      <c r="AD18" s="45">
        <v>4</v>
      </c>
      <c r="AE18" s="45">
        <v>6</v>
      </c>
      <c r="AF18" s="45">
        <v>3</v>
      </c>
      <c r="AG18" s="40">
        <v>10</v>
      </c>
      <c r="AI18" s="16" t="s">
        <v>66</v>
      </c>
      <c r="AK18" s="39">
        <v>247</v>
      </c>
      <c r="AL18" s="45">
        <v>135</v>
      </c>
      <c r="AM18" s="48"/>
      <c r="AN18" s="48"/>
      <c r="AO18" s="48"/>
      <c r="AP18" s="48"/>
      <c r="AQ18" s="48"/>
      <c r="AR18" s="48"/>
      <c r="AS18" s="19">
        <f>SUM(AK18)</f>
        <v>247</v>
      </c>
      <c r="AT18" s="20">
        <f>SUM(AL18)</f>
        <v>135</v>
      </c>
      <c r="AV18" s="39">
        <v>0</v>
      </c>
      <c r="AW18" s="45">
        <v>56</v>
      </c>
      <c r="AX18" s="48"/>
      <c r="AY18" s="48"/>
      <c r="AZ18" s="45">
        <v>191</v>
      </c>
      <c r="BA18" s="20">
        <f t="shared" ref="BA18:BA19" si="13">SUM(AV18:AW18,AZ18)</f>
        <v>247</v>
      </c>
      <c r="BC18" s="52">
        <v>114</v>
      </c>
      <c r="BE18" s="55"/>
      <c r="BF18" s="48"/>
      <c r="BG18" s="48"/>
      <c r="BH18" s="31"/>
    </row>
    <row r="19" spans="2:60" ht="15" thickBot="1" x14ac:dyDescent="0.35">
      <c r="B19" s="17" t="s">
        <v>67</v>
      </c>
      <c r="D19" s="43">
        <v>7</v>
      </c>
      <c r="E19" s="44">
        <v>6</v>
      </c>
      <c r="G19" s="43">
        <v>6</v>
      </c>
      <c r="H19" s="47">
        <v>5</v>
      </c>
      <c r="I19" s="47">
        <v>4</v>
      </c>
      <c r="J19" s="47">
        <v>4</v>
      </c>
      <c r="K19" s="44">
        <v>4</v>
      </c>
      <c r="M19" s="43">
        <v>6</v>
      </c>
      <c r="N19" s="47">
        <v>6</v>
      </c>
      <c r="O19" s="47">
        <v>1</v>
      </c>
      <c r="P19" s="47">
        <v>3</v>
      </c>
      <c r="Q19" s="11">
        <v>2</v>
      </c>
      <c r="R19" s="11">
        <v>2</v>
      </c>
      <c r="S19" s="11">
        <v>2</v>
      </c>
      <c r="T19" s="11">
        <v>1</v>
      </c>
      <c r="U19" s="11">
        <v>4</v>
      </c>
      <c r="V19" s="11">
        <v>4</v>
      </c>
      <c r="W19" s="11">
        <v>0</v>
      </c>
      <c r="X19" s="11">
        <v>0</v>
      </c>
      <c r="Y19" s="22">
        <v>0</v>
      </c>
      <c r="AA19" s="43">
        <v>1</v>
      </c>
      <c r="AB19" s="47">
        <v>5</v>
      </c>
      <c r="AC19" s="47">
        <v>0</v>
      </c>
      <c r="AD19" s="47">
        <v>1</v>
      </c>
      <c r="AE19" s="47">
        <v>0</v>
      </c>
      <c r="AF19" s="47">
        <v>0</v>
      </c>
      <c r="AG19" s="44">
        <v>3</v>
      </c>
      <c r="AI19" s="17" t="s">
        <v>67</v>
      </c>
      <c r="AK19" s="43">
        <v>49</v>
      </c>
      <c r="AL19" s="47">
        <v>27</v>
      </c>
      <c r="AM19" s="47">
        <v>43</v>
      </c>
      <c r="AN19" s="47">
        <v>19</v>
      </c>
      <c r="AO19" s="47">
        <v>0</v>
      </c>
      <c r="AP19" s="47">
        <v>0</v>
      </c>
      <c r="AQ19" s="47">
        <v>0</v>
      </c>
      <c r="AR19" s="47">
        <v>0</v>
      </c>
      <c r="AS19" s="11">
        <f>SUM(AK19+AM19+AO19+AQ19)</f>
        <v>92</v>
      </c>
      <c r="AT19" s="22">
        <f>SUM(AL19+AN19+AP19+AR19)</f>
        <v>46</v>
      </c>
      <c r="AV19" s="43">
        <v>0</v>
      </c>
      <c r="AW19" s="47">
        <v>21</v>
      </c>
      <c r="AX19" s="51"/>
      <c r="AY19" s="51"/>
      <c r="AZ19" s="47">
        <v>71</v>
      </c>
      <c r="BA19" s="22">
        <f t="shared" si="13"/>
        <v>92</v>
      </c>
      <c r="BC19" s="54">
        <v>70</v>
      </c>
      <c r="BE19" s="56"/>
      <c r="BF19" s="51"/>
      <c r="BG19" s="51"/>
      <c r="BH19" s="33"/>
    </row>
    <row r="20" spans="2:60" ht="15" thickBot="1" x14ac:dyDescent="0.35">
      <c r="B20" s="12" t="s">
        <v>68</v>
      </c>
      <c r="D20" s="23">
        <f t="shared" ref="D20:E20" si="14">SUM(D18:D19)</f>
        <v>43</v>
      </c>
      <c r="E20" s="25">
        <f t="shared" si="14"/>
        <v>36</v>
      </c>
      <c r="G20" s="23">
        <f t="shared" ref="G20:K20" si="15">SUM(G18:G19)</f>
        <v>31</v>
      </c>
      <c r="H20" s="24">
        <f t="shared" si="15"/>
        <v>27</v>
      </c>
      <c r="I20" s="24">
        <f t="shared" si="15"/>
        <v>10</v>
      </c>
      <c r="J20" s="24">
        <f t="shared" si="15"/>
        <v>23</v>
      </c>
      <c r="K20" s="25">
        <f t="shared" si="15"/>
        <v>7</v>
      </c>
      <c r="M20" s="23">
        <f t="shared" ref="M20:Y20" si="16">SUM(M18:M19)</f>
        <v>22</v>
      </c>
      <c r="N20" s="24">
        <f t="shared" si="16"/>
        <v>33</v>
      </c>
      <c r="O20" s="24">
        <f t="shared" si="16"/>
        <v>12</v>
      </c>
      <c r="P20" s="24">
        <f t="shared" si="16"/>
        <v>20</v>
      </c>
      <c r="Q20" s="24">
        <f t="shared" si="16"/>
        <v>5</v>
      </c>
      <c r="R20" s="24">
        <f t="shared" si="16"/>
        <v>13</v>
      </c>
      <c r="S20" s="24">
        <f t="shared" si="16"/>
        <v>12</v>
      </c>
      <c r="T20" s="24">
        <f t="shared" si="16"/>
        <v>13</v>
      </c>
      <c r="U20" s="24">
        <f t="shared" si="16"/>
        <v>21</v>
      </c>
      <c r="V20" s="24">
        <f t="shared" si="16"/>
        <v>15</v>
      </c>
      <c r="W20" s="24">
        <f t="shared" si="16"/>
        <v>0</v>
      </c>
      <c r="X20" s="24">
        <f t="shared" si="16"/>
        <v>0</v>
      </c>
      <c r="Y20" s="25">
        <f t="shared" si="16"/>
        <v>0</v>
      </c>
      <c r="AA20" s="23">
        <f t="shared" ref="AA20:AG20" si="17">SUM(AA18:AA19)</f>
        <v>13</v>
      </c>
      <c r="AB20" s="24">
        <f t="shared" si="17"/>
        <v>26</v>
      </c>
      <c r="AC20" s="24">
        <f t="shared" si="17"/>
        <v>4</v>
      </c>
      <c r="AD20" s="24">
        <f t="shared" si="17"/>
        <v>5</v>
      </c>
      <c r="AE20" s="24">
        <f t="shared" si="17"/>
        <v>6</v>
      </c>
      <c r="AF20" s="24">
        <f t="shared" si="17"/>
        <v>3</v>
      </c>
      <c r="AG20" s="25">
        <f t="shared" si="17"/>
        <v>13</v>
      </c>
      <c r="AI20" s="12" t="s">
        <v>68</v>
      </c>
      <c r="AK20" s="23">
        <f t="shared" ref="AK20:AL20" si="18">SUM(AK18:AK19)</f>
        <v>296</v>
      </c>
      <c r="AL20" s="24">
        <f t="shared" si="18"/>
        <v>162</v>
      </c>
      <c r="AM20" s="24">
        <f t="shared" ref="AM20:AR20" si="19">SUM(AM19:AM19)</f>
        <v>43</v>
      </c>
      <c r="AN20" s="24">
        <f t="shared" si="19"/>
        <v>19</v>
      </c>
      <c r="AO20" s="24">
        <f t="shared" si="19"/>
        <v>0</v>
      </c>
      <c r="AP20" s="24">
        <f t="shared" si="19"/>
        <v>0</v>
      </c>
      <c r="AQ20" s="24">
        <f t="shared" si="19"/>
        <v>0</v>
      </c>
      <c r="AR20" s="24">
        <f t="shared" si="19"/>
        <v>0</v>
      </c>
      <c r="AS20" s="24">
        <f t="shared" ref="AS20:AT20" si="20">SUM(AS18:AS19)</f>
        <v>339</v>
      </c>
      <c r="AT20" s="25">
        <f t="shared" si="20"/>
        <v>181</v>
      </c>
      <c r="AV20" s="23">
        <f t="shared" ref="AV20:AW20" si="21">SUM(AV18:AV19)</f>
        <v>0</v>
      </c>
      <c r="AW20" s="24">
        <f t="shared" si="21"/>
        <v>77</v>
      </c>
      <c r="AX20" s="30"/>
      <c r="AY20" s="30"/>
      <c r="AZ20" s="24">
        <f t="shared" ref="AZ20:BA20" si="22">SUM(AZ18:AZ19)</f>
        <v>262</v>
      </c>
      <c r="BA20" s="25">
        <f t="shared" si="22"/>
        <v>339</v>
      </c>
      <c r="BC20" s="26">
        <f>SUM(BC18:BC19)</f>
        <v>184</v>
      </c>
      <c r="BE20" s="34"/>
      <c r="BF20" s="30"/>
      <c r="BG20" s="30"/>
      <c r="BH20" s="35"/>
    </row>
    <row r="21" spans="2:60" ht="15" thickBot="1" x14ac:dyDescent="0.35">
      <c r="B21" s="18" t="s">
        <v>69</v>
      </c>
      <c r="AI21" s="18" t="s">
        <v>69</v>
      </c>
    </row>
    <row r="22" spans="2:60" ht="15" thickBot="1" x14ac:dyDescent="0.35">
      <c r="B22" s="13" t="s">
        <v>70</v>
      </c>
      <c r="D22" s="57">
        <v>5</v>
      </c>
      <c r="E22" s="58">
        <v>3</v>
      </c>
      <c r="G22" s="57">
        <v>3</v>
      </c>
      <c r="H22" s="59">
        <v>3</v>
      </c>
      <c r="I22" s="59">
        <v>3</v>
      </c>
      <c r="J22" s="59">
        <v>1</v>
      </c>
      <c r="K22" s="58">
        <v>3</v>
      </c>
      <c r="M22" s="57">
        <v>3</v>
      </c>
      <c r="N22" s="59">
        <v>3</v>
      </c>
      <c r="O22" s="59">
        <v>2</v>
      </c>
      <c r="P22" s="59">
        <v>2</v>
      </c>
      <c r="Q22" s="29">
        <v>2</v>
      </c>
      <c r="R22" s="29">
        <v>0</v>
      </c>
      <c r="S22" s="29">
        <v>1</v>
      </c>
      <c r="T22" s="29">
        <v>2</v>
      </c>
      <c r="U22" s="29">
        <v>2</v>
      </c>
      <c r="V22" s="29">
        <v>3</v>
      </c>
      <c r="W22" s="29">
        <v>0</v>
      </c>
      <c r="X22" s="29">
        <v>0</v>
      </c>
      <c r="Y22" s="28">
        <v>0</v>
      </c>
      <c r="AA22" s="57">
        <v>3</v>
      </c>
      <c r="AB22" s="59">
        <v>3</v>
      </c>
      <c r="AC22" s="59">
        <v>1</v>
      </c>
      <c r="AD22" s="59">
        <v>0</v>
      </c>
      <c r="AE22" s="59">
        <v>1</v>
      </c>
      <c r="AF22" s="59">
        <v>1</v>
      </c>
      <c r="AG22" s="58">
        <v>0</v>
      </c>
      <c r="AI22" s="13" t="s">
        <v>70</v>
      </c>
      <c r="AK22" s="57">
        <v>114</v>
      </c>
      <c r="AL22" s="59">
        <v>77</v>
      </c>
      <c r="AM22" s="59">
        <v>89</v>
      </c>
      <c r="AN22" s="59">
        <v>64</v>
      </c>
      <c r="AO22" s="59">
        <v>0</v>
      </c>
      <c r="AP22" s="59">
        <v>0</v>
      </c>
      <c r="AQ22" s="59">
        <v>0</v>
      </c>
      <c r="AR22" s="59">
        <v>0</v>
      </c>
      <c r="AS22" s="29">
        <f>SUM(AK22+AM22+AO22+AQ22)</f>
        <v>203</v>
      </c>
      <c r="AT22" s="28">
        <f>SUM(AL22+AN22+AP22+AR22)</f>
        <v>141</v>
      </c>
      <c r="AV22" s="57">
        <v>0</v>
      </c>
      <c r="AW22" s="59">
        <v>0</v>
      </c>
      <c r="AX22" s="59">
        <v>107</v>
      </c>
      <c r="AY22" s="59">
        <v>96</v>
      </c>
      <c r="AZ22" s="60"/>
      <c r="BA22" s="28">
        <f>SUM(AV22:AY22)</f>
        <v>203</v>
      </c>
      <c r="BC22" s="61">
        <v>22</v>
      </c>
      <c r="BE22" s="62"/>
      <c r="BF22" s="60"/>
      <c r="BG22" s="60"/>
      <c r="BH22" s="38"/>
    </row>
    <row r="23" spans="2:60" ht="15" thickBot="1" x14ac:dyDescent="0.35">
      <c r="B23" s="14" t="s">
        <v>71</v>
      </c>
      <c r="D23" s="23">
        <f t="shared" ref="D23:E23" si="23">D16+D20+D22</f>
        <v>88</v>
      </c>
      <c r="E23" s="25">
        <f t="shared" si="23"/>
        <v>73</v>
      </c>
      <c r="G23" s="23">
        <f t="shared" ref="G23:K23" si="24">G16+G20+G22</f>
        <v>62</v>
      </c>
      <c r="H23" s="24">
        <f t="shared" si="24"/>
        <v>58</v>
      </c>
      <c r="I23" s="24">
        <f t="shared" si="24"/>
        <v>45</v>
      </c>
      <c r="J23" s="24">
        <f t="shared" si="24"/>
        <v>35</v>
      </c>
      <c r="K23" s="25">
        <f t="shared" si="24"/>
        <v>36</v>
      </c>
      <c r="M23" s="23">
        <f t="shared" ref="M23:Y23" si="25">M16+M20+M22</f>
        <v>52</v>
      </c>
      <c r="N23" s="24">
        <f t="shared" si="25"/>
        <v>67</v>
      </c>
      <c r="O23" s="24">
        <f t="shared" si="25"/>
        <v>41</v>
      </c>
      <c r="P23" s="24">
        <f t="shared" si="25"/>
        <v>42</v>
      </c>
      <c r="Q23" s="24">
        <f t="shared" si="25"/>
        <v>10</v>
      </c>
      <c r="R23" s="24">
        <f t="shared" si="25"/>
        <v>29</v>
      </c>
      <c r="S23" s="24">
        <f t="shared" si="25"/>
        <v>24</v>
      </c>
      <c r="T23" s="24">
        <f t="shared" si="25"/>
        <v>28</v>
      </c>
      <c r="U23" s="24">
        <f t="shared" si="25"/>
        <v>37</v>
      </c>
      <c r="V23" s="24">
        <f t="shared" si="25"/>
        <v>34</v>
      </c>
      <c r="W23" s="24">
        <f t="shared" si="25"/>
        <v>0</v>
      </c>
      <c r="X23" s="24">
        <f t="shared" si="25"/>
        <v>0</v>
      </c>
      <c r="Y23" s="25">
        <f t="shared" si="25"/>
        <v>0</v>
      </c>
      <c r="AA23" s="23">
        <f t="shared" ref="AA23:AG23" si="26">AA16+AA20+AA22</f>
        <v>35</v>
      </c>
      <c r="AB23" s="24">
        <f t="shared" si="26"/>
        <v>49</v>
      </c>
      <c r="AC23" s="24">
        <f t="shared" si="26"/>
        <v>14</v>
      </c>
      <c r="AD23" s="24">
        <f t="shared" si="26"/>
        <v>13</v>
      </c>
      <c r="AE23" s="24">
        <f t="shared" si="26"/>
        <v>14</v>
      </c>
      <c r="AF23" s="24">
        <f t="shared" si="26"/>
        <v>7</v>
      </c>
      <c r="AG23" s="25">
        <f t="shared" si="26"/>
        <v>35</v>
      </c>
      <c r="AI23" s="14" t="s">
        <v>71</v>
      </c>
      <c r="AK23" s="23">
        <f t="shared" ref="AK23:AN23" si="27">AK16+AK20+AK22</f>
        <v>697</v>
      </c>
      <c r="AL23" s="24">
        <f t="shared" si="27"/>
        <v>384</v>
      </c>
      <c r="AM23" s="24">
        <f t="shared" si="27"/>
        <v>855</v>
      </c>
      <c r="AN23" s="24">
        <f t="shared" si="27"/>
        <v>466</v>
      </c>
      <c r="AO23" s="24">
        <f t="shared" ref="AO23:AP23" si="28">AO16+AO20+AO22</f>
        <v>18</v>
      </c>
      <c r="AP23" s="24">
        <f t="shared" si="28"/>
        <v>10</v>
      </c>
      <c r="AQ23" s="24">
        <f t="shared" ref="AQ23:AR23" si="29">AQ16+AQ20+AQ22</f>
        <v>18</v>
      </c>
      <c r="AR23" s="24">
        <f t="shared" si="29"/>
        <v>8</v>
      </c>
      <c r="AS23" s="24">
        <f t="shared" ref="AS23:AT23" si="30">AS16+AS20+AS22</f>
        <v>1588</v>
      </c>
      <c r="AT23" s="25">
        <f t="shared" si="30"/>
        <v>868</v>
      </c>
      <c r="AV23" s="23">
        <f t="shared" ref="AV23:AW23" si="31">AV16+AV20+AV22</f>
        <v>84</v>
      </c>
      <c r="AW23" s="24">
        <f t="shared" si="31"/>
        <v>246</v>
      </c>
      <c r="AX23" s="24">
        <f t="shared" ref="AX23:AY23" si="32">AX16+AX22</f>
        <v>662</v>
      </c>
      <c r="AY23" s="24">
        <f t="shared" si="32"/>
        <v>133</v>
      </c>
      <c r="AZ23" s="24">
        <f>AZ20</f>
        <v>262</v>
      </c>
      <c r="BA23" s="25">
        <f>BA16+BA20+BA22</f>
        <v>1387</v>
      </c>
      <c r="BC23" s="26">
        <f>BC16+BC20+BC22</f>
        <v>626</v>
      </c>
      <c r="BE23" s="34"/>
      <c r="BF23" s="30"/>
      <c r="BG23" s="30"/>
      <c r="BH23" s="35"/>
    </row>
    <row r="24" spans="2:60" ht="6.75" customHeight="1" thickBot="1" x14ac:dyDescent="0.35"/>
    <row r="25" spans="2:60" ht="30" customHeight="1" thickBot="1" x14ac:dyDescent="0.35">
      <c r="B25" s="10" t="s">
        <v>72</v>
      </c>
      <c r="AI25" s="10" t="s">
        <v>72</v>
      </c>
    </row>
    <row r="26" spans="2:60" ht="15.75" customHeight="1" x14ac:dyDescent="0.3">
      <c r="B26" s="63" t="s">
        <v>73</v>
      </c>
      <c r="D26" s="39">
        <v>15</v>
      </c>
      <c r="E26" s="40">
        <v>5</v>
      </c>
      <c r="G26" s="39">
        <v>4</v>
      </c>
      <c r="H26" s="45">
        <v>3</v>
      </c>
      <c r="I26" s="45">
        <v>5</v>
      </c>
      <c r="J26" s="45">
        <v>1</v>
      </c>
      <c r="K26" s="40">
        <v>3</v>
      </c>
      <c r="M26" s="39">
        <v>5</v>
      </c>
      <c r="N26" s="45">
        <v>5</v>
      </c>
      <c r="O26" s="45">
        <v>4</v>
      </c>
      <c r="P26" s="45">
        <v>3</v>
      </c>
      <c r="Q26" s="45">
        <v>0</v>
      </c>
      <c r="R26" s="45">
        <v>2</v>
      </c>
      <c r="S26" s="45">
        <v>3</v>
      </c>
      <c r="T26" s="45">
        <v>1</v>
      </c>
      <c r="U26" s="45">
        <v>4</v>
      </c>
      <c r="V26" s="45">
        <v>3</v>
      </c>
      <c r="W26" s="45">
        <v>0</v>
      </c>
      <c r="X26" s="45">
        <v>0</v>
      </c>
      <c r="Y26" s="40">
        <v>0</v>
      </c>
      <c r="AA26" s="39">
        <v>2</v>
      </c>
      <c r="AB26" s="45">
        <v>3</v>
      </c>
      <c r="AC26" s="45">
        <v>0</v>
      </c>
      <c r="AD26" s="45">
        <v>1</v>
      </c>
      <c r="AE26" s="45">
        <v>1</v>
      </c>
      <c r="AF26" s="45">
        <v>0</v>
      </c>
      <c r="AG26" s="40">
        <v>2</v>
      </c>
      <c r="AI26" s="63" t="s">
        <v>73</v>
      </c>
      <c r="AK26" s="55"/>
      <c r="AL26" s="48"/>
      <c r="AM26" s="45">
        <v>0</v>
      </c>
      <c r="AN26" s="45">
        <v>0</v>
      </c>
      <c r="AO26" s="45">
        <v>0</v>
      </c>
      <c r="AP26" s="45">
        <v>0</v>
      </c>
      <c r="AQ26" s="48"/>
      <c r="AR26" s="48"/>
      <c r="AS26" s="19">
        <f t="shared" ref="AS26:AS27" si="33">AM26+AO26</f>
        <v>0</v>
      </c>
      <c r="AT26" s="20">
        <f t="shared" ref="AT26:AT27" si="34">AN26+AP26</f>
        <v>0</v>
      </c>
      <c r="AV26" s="39">
        <v>0</v>
      </c>
      <c r="AW26" s="45">
        <v>0</v>
      </c>
      <c r="AX26" s="45">
        <v>0</v>
      </c>
      <c r="AY26" s="45">
        <v>0</v>
      </c>
      <c r="AZ26" s="48"/>
      <c r="BA26" s="20">
        <f t="shared" ref="BA26:BA27" si="35">SUM(AV26:AY26)</f>
        <v>0</v>
      </c>
      <c r="BC26" s="52">
        <v>12</v>
      </c>
      <c r="BE26" s="39">
        <v>0</v>
      </c>
      <c r="BF26" s="45">
        <v>0</v>
      </c>
      <c r="BG26" s="45">
        <v>0</v>
      </c>
      <c r="BH26" s="20">
        <f t="shared" ref="BH26:BH27" si="36">SUM(BE26:BG26)</f>
        <v>0</v>
      </c>
    </row>
    <row r="27" spans="2:60" ht="15" thickBot="1" x14ac:dyDescent="0.35">
      <c r="B27" s="64" t="s">
        <v>74</v>
      </c>
      <c r="D27" s="43">
        <v>11</v>
      </c>
      <c r="E27" s="44">
        <v>7</v>
      </c>
      <c r="G27" s="43">
        <v>7</v>
      </c>
      <c r="H27" s="47">
        <v>6</v>
      </c>
      <c r="I27" s="47">
        <v>7</v>
      </c>
      <c r="J27" s="47">
        <v>5</v>
      </c>
      <c r="K27" s="44">
        <v>3</v>
      </c>
      <c r="M27" s="43">
        <v>6</v>
      </c>
      <c r="N27" s="47">
        <v>6</v>
      </c>
      <c r="O27" s="47">
        <v>7</v>
      </c>
      <c r="P27" s="47">
        <v>5</v>
      </c>
      <c r="Q27" s="47">
        <v>0</v>
      </c>
      <c r="R27" s="47">
        <v>3</v>
      </c>
      <c r="S27" s="47">
        <v>6</v>
      </c>
      <c r="T27" s="47">
        <v>2</v>
      </c>
      <c r="U27" s="47">
        <v>6</v>
      </c>
      <c r="V27" s="47">
        <v>5</v>
      </c>
      <c r="W27" s="47">
        <v>0</v>
      </c>
      <c r="X27" s="47">
        <v>0</v>
      </c>
      <c r="Y27" s="44">
        <v>0</v>
      </c>
      <c r="AA27" s="43">
        <v>3</v>
      </c>
      <c r="AB27" s="47">
        <v>6</v>
      </c>
      <c r="AC27" s="47">
        <v>0</v>
      </c>
      <c r="AD27" s="47">
        <v>1</v>
      </c>
      <c r="AE27" s="47">
        <v>2</v>
      </c>
      <c r="AF27" s="47">
        <v>0</v>
      </c>
      <c r="AG27" s="44">
        <v>5</v>
      </c>
      <c r="AI27" s="64" t="s">
        <v>74</v>
      </c>
      <c r="AK27" s="56"/>
      <c r="AL27" s="51"/>
      <c r="AM27" s="47">
        <v>46</v>
      </c>
      <c r="AN27" s="47">
        <v>32</v>
      </c>
      <c r="AO27" s="47">
        <v>5</v>
      </c>
      <c r="AP27" s="47">
        <v>3</v>
      </c>
      <c r="AQ27" s="51"/>
      <c r="AR27" s="51"/>
      <c r="AS27" s="11">
        <f t="shared" si="33"/>
        <v>51</v>
      </c>
      <c r="AT27" s="22">
        <f t="shared" si="34"/>
        <v>35</v>
      </c>
      <c r="AV27" s="43">
        <v>0</v>
      </c>
      <c r="AW27" s="47">
        <v>0</v>
      </c>
      <c r="AX27" s="47">
        <v>37</v>
      </c>
      <c r="AY27" s="47">
        <v>14</v>
      </c>
      <c r="AZ27" s="51"/>
      <c r="BA27" s="22">
        <f t="shared" si="35"/>
        <v>51</v>
      </c>
      <c r="BC27" s="54">
        <v>25</v>
      </c>
      <c r="BE27" s="43">
        <v>7</v>
      </c>
      <c r="BF27" s="47">
        <v>0</v>
      </c>
      <c r="BG27" s="47">
        <v>3</v>
      </c>
      <c r="BH27" s="22">
        <f t="shared" si="36"/>
        <v>10</v>
      </c>
    </row>
    <row r="28" spans="2:60" ht="15" thickBot="1" x14ac:dyDescent="0.35">
      <c r="B28" s="65" t="s">
        <v>75</v>
      </c>
      <c r="D28" s="23">
        <f t="shared" ref="D28:E28" si="37">D26+D27</f>
        <v>26</v>
      </c>
      <c r="E28" s="25">
        <f t="shared" si="37"/>
        <v>12</v>
      </c>
      <c r="G28" s="23">
        <f t="shared" ref="G28:K28" si="38">G26+G27</f>
        <v>11</v>
      </c>
      <c r="H28" s="24">
        <f t="shared" si="38"/>
        <v>9</v>
      </c>
      <c r="I28" s="24">
        <f t="shared" si="38"/>
        <v>12</v>
      </c>
      <c r="J28" s="24">
        <f t="shared" si="38"/>
        <v>6</v>
      </c>
      <c r="K28" s="25">
        <f t="shared" si="38"/>
        <v>6</v>
      </c>
      <c r="M28" s="23">
        <f t="shared" ref="M28:Y28" si="39">M26+M27</f>
        <v>11</v>
      </c>
      <c r="N28" s="24">
        <f t="shared" si="39"/>
        <v>11</v>
      </c>
      <c r="O28" s="24">
        <f t="shared" si="39"/>
        <v>11</v>
      </c>
      <c r="P28" s="24">
        <f t="shared" si="39"/>
        <v>8</v>
      </c>
      <c r="Q28" s="24">
        <f t="shared" si="39"/>
        <v>0</v>
      </c>
      <c r="R28" s="24">
        <f t="shared" si="39"/>
        <v>5</v>
      </c>
      <c r="S28" s="24">
        <f t="shared" si="39"/>
        <v>9</v>
      </c>
      <c r="T28" s="24">
        <f t="shared" si="39"/>
        <v>3</v>
      </c>
      <c r="U28" s="24">
        <f t="shared" si="39"/>
        <v>10</v>
      </c>
      <c r="V28" s="24">
        <f t="shared" si="39"/>
        <v>8</v>
      </c>
      <c r="W28" s="24">
        <f t="shared" si="39"/>
        <v>0</v>
      </c>
      <c r="X28" s="24">
        <f t="shared" si="39"/>
        <v>0</v>
      </c>
      <c r="Y28" s="25">
        <f t="shared" si="39"/>
        <v>0</v>
      </c>
      <c r="AA28" s="23">
        <f t="shared" ref="AA28:AG28" si="40">AA26+AA27</f>
        <v>5</v>
      </c>
      <c r="AB28" s="24">
        <f t="shared" si="40"/>
        <v>9</v>
      </c>
      <c r="AC28" s="24">
        <f t="shared" si="40"/>
        <v>0</v>
      </c>
      <c r="AD28" s="24">
        <f t="shared" si="40"/>
        <v>2</v>
      </c>
      <c r="AE28" s="24">
        <f t="shared" si="40"/>
        <v>3</v>
      </c>
      <c r="AF28" s="24">
        <f t="shared" si="40"/>
        <v>0</v>
      </c>
      <c r="AG28" s="25">
        <f t="shared" si="40"/>
        <v>7</v>
      </c>
      <c r="AI28" s="65" t="s">
        <v>75</v>
      </c>
      <c r="AK28" s="34"/>
      <c r="AL28" s="30"/>
      <c r="AM28" s="24">
        <f t="shared" ref="AM28:AP28" si="41">AM26+AM27</f>
        <v>46</v>
      </c>
      <c r="AN28" s="24">
        <f t="shared" si="41"/>
        <v>32</v>
      </c>
      <c r="AO28" s="24">
        <f t="shared" si="41"/>
        <v>5</v>
      </c>
      <c r="AP28" s="24">
        <f t="shared" si="41"/>
        <v>3</v>
      </c>
      <c r="AQ28" s="30"/>
      <c r="AR28" s="30"/>
      <c r="AS28" s="24">
        <f t="shared" ref="AS28:AT28" si="42">AS26+AS27</f>
        <v>51</v>
      </c>
      <c r="AT28" s="25">
        <f t="shared" si="42"/>
        <v>35</v>
      </c>
      <c r="AV28" s="23">
        <f t="shared" ref="AV28:AY28" si="43">AV26+AV27</f>
        <v>0</v>
      </c>
      <c r="AW28" s="24">
        <f t="shared" si="43"/>
        <v>0</v>
      </c>
      <c r="AX28" s="24">
        <f t="shared" si="43"/>
        <v>37</v>
      </c>
      <c r="AY28" s="24">
        <f t="shared" si="43"/>
        <v>14</v>
      </c>
      <c r="AZ28" s="30"/>
      <c r="BA28" s="25">
        <f>BA26+BA27</f>
        <v>51</v>
      </c>
      <c r="BC28" s="26">
        <f>BC26+BC27</f>
        <v>37</v>
      </c>
      <c r="BE28" s="23">
        <f t="shared" ref="BE28:BH28" si="44">BE26+BE27</f>
        <v>7</v>
      </c>
      <c r="BF28" s="24">
        <f t="shared" si="44"/>
        <v>0</v>
      </c>
      <c r="BG28" s="24">
        <f t="shared" si="44"/>
        <v>3</v>
      </c>
      <c r="BH28" s="25">
        <f t="shared" si="44"/>
        <v>10</v>
      </c>
    </row>
    <row r="29" spans="2:60" ht="6.75" customHeight="1" thickBot="1" x14ac:dyDescent="0.35"/>
    <row r="30" spans="2:60" ht="30" customHeight="1" thickBot="1" x14ac:dyDescent="0.35">
      <c r="B30" s="10" t="s">
        <v>76</v>
      </c>
      <c r="AI30" s="10" t="s">
        <v>76</v>
      </c>
    </row>
    <row r="31" spans="2:60" ht="15.75" customHeight="1" x14ac:dyDescent="0.3">
      <c r="B31" s="15" t="s">
        <v>77</v>
      </c>
      <c r="AI31" s="15" t="s">
        <v>77</v>
      </c>
    </row>
    <row r="32" spans="2:60" ht="15" thickBot="1" x14ac:dyDescent="0.35">
      <c r="B32" s="66" t="s">
        <v>78</v>
      </c>
      <c r="AI32" s="66" t="s">
        <v>78</v>
      </c>
    </row>
    <row r="33" spans="2:60" x14ac:dyDescent="0.3">
      <c r="B33" s="16" t="s">
        <v>79</v>
      </c>
      <c r="D33" s="39">
        <v>0</v>
      </c>
      <c r="E33" s="40">
        <v>0</v>
      </c>
      <c r="G33" s="39">
        <v>0</v>
      </c>
      <c r="H33" s="45">
        <v>0</v>
      </c>
      <c r="I33" s="45">
        <v>0</v>
      </c>
      <c r="J33" s="45">
        <v>0</v>
      </c>
      <c r="K33" s="40">
        <v>0</v>
      </c>
      <c r="M33" s="39">
        <v>0</v>
      </c>
      <c r="N33" s="45">
        <v>0</v>
      </c>
      <c r="O33" s="45">
        <v>0</v>
      </c>
      <c r="P33" s="45">
        <v>0</v>
      </c>
      <c r="Q33" s="45">
        <v>0</v>
      </c>
      <c r="R33" s="45">
        <v>0</v>
      </c>
      <c r="S33" s="45">
        <v>0</v>
      </c>
      <c r="T33" s="45">
        <v>0</v>
      </c>
      <c r="U33" s="45">
        <v>0</v>
      </c>
      <c r="V33" s="45">
        <v>0</v>
      </c>
      <c r="W33" s="45">
        <v>0</v>
      </c>
      <c r="X33" s="45">
        <v>0</v>
      </c>
      <c r="Y33" s="40">
        <v>0</v>
      </c>
      <c r="AA33" s="39">
        <v>0</v>
      </c>
      <c r="AB33" s="45">
        <v>0</v>
      </c>
      <c r="AC33" s="45">
        <v>0</v>
      </c>
      <c r="AD33" s="45">
        <v>0</v>
      </c>
      <c r="AE33" s="45">
        <v>0</v>
      </c>
      <c r="AF33" s="45">
        <v>0</v>
      </c>
      <c r="AG33" s="40">
        <v>0</v>
      </c>
      <c r="AI33" s="16" t="s">
        <v>79</v>
      </c>
      <c r="AK33" s="39">
        <v>0</v>
      </c>
      <c r="AL33" s="45">
        <v>0</v>
      </c>
      <c r="AM33" s="45">
        <v>0</v>
      </c>
      <c r="AN33" s="45">
        <v>0</v>
      </c>
      <c r="AO33" s="45">
        <v>0</v>
      </c>
      <c r="AP33" s="45">
        <v>0</v>
      </c>
      <c r="AQ33" s="45">
        <v>0</v>
      </c>
      <c r="AR33" s="45">
        <v>0</v>
      </c>
      <c r="AS33" s="19">
        <f t="shared" ref="AS33:AS35" si="45">AK33+AM33+AO33+AQ33</f>
        <v>0</v>
      </c>
      <c r="AT33" s="20">
        <f t="shared" ref="AT33:AT35" si="46">AL33+AN33+AP33+AR33</f>
        <v>0</v>
      </c>
      <c r="AV33" s="39">
        <v>0</v>
      </c>
      <c r="AW33" s="45">
        <v>0</v>
      </c>
      <c r="AX33" s="45">
        <v>0</v>
      </c>
      <c r="AY33" s="45">
        <v>0</v>
      </c>
      <c r="AZ33" s="48"/>
      <c r="BA33" s="20">
        <f t="shared" ref="BA33:BA35" si="47">SUM(AV33:AY33)</f>
        <v>0</v>
      </c>
      <c r="BC33" s="52">
        <v>0</v>
      </c>
      <c r="BE33" s="39">
        <v>0</v>
      </c>
      <c r="BF33" s="45">
        <v>0</v>
      </c>
      <c r="BG33" s="45">
        <v>0</v>
      </c>
      <c r="BH33" s="20">
        <f t="shared" ref="BH33:BH35" si="48">SUM(BE33:BG33)</f>
        <v>0</v>
      </c>
    </row>
    <row r="34" spans="2:60" x14ac:dyDescent="0.3">
      <c r="B34" s="16" t="s">
        <v>80</v>
      </c>
      <c r="D34" s="41">
        <v>1</v>
      </c>
      <c r="E34" s="42">
        <v>1</v>
      </c>
      <c r="G34" s="41">
        <v>1</v>
      </c>
      <c r="H34" s="46">
        <v>1</v>
      </c>
      <c r="I34" s="46">
        <v>1</v>
      </c>
      <c r="J34" s="46">
        <v>1</v>
      </c>
      <c r="K34" s="42">
        <v>1</v>
      </c>
      <c r="M34" s="41">
        <v>1</v>
      </c>
      <c r="N34" s="46">
        <v>1</v>
      </c>
      <c r="O34" s="46">
        <v>1</v>
      </c>
      <c r="P34" s="46">
        <v>1</v>
      </c>
      <c r="Q34" s="46">
        <v>0</v>
      </c>
      <c r="R34" s="46">
        <v>0</v>
      </c>
      <c r="S34" s="46">
        <v>0</v>
      </c>
      <c r="T34" s="46">
        <v>0</v>
      </c>
      <c r="U34" s="46">
        <v>0</v>
      </c>
      <c r="V34" s="46">
        <v>1</v>
      </c>
      <c r="W34" s="46">
        <v>0</v>
      </c>
      <c r="X34" s="46">
        <v>0</v>
      </c>
      <c r="Y34" s="42">
        <v>0</v>
      </c>
      <c r="AA34" s="41">
        <v>1</v>
      </c>
      <c r="AB34" s="46">
        <v>1</v>
      </c>
      <c r="AC34" s="46">
        <v>1</v>
      </c>
      <c r="AD34" s="46">
        <v>1</v>
      </c>
      <c r="AE34" s="46">
        <v>0</v>
      </c>
      <c r="AF34" s="46">
        <v>1</v>
      </c>
      <c r="AG34" s="42">
        <v>1</v>
      </c>
      <c r="AI34" s="16" t="s">
        <v>80</v>
      </c>
      <c r="AK34" s="41">
        <v>14</v>
      </c>
      <c r="AL34" s="46">
        <v>7</v>
      </c>
      <c r="AM34" s="46">
        <v>32</v>
      </c>
      <c r="AN34" s="46">
        <v>17</v>
      </c>
      <c r="AO34" s="46">
        <v>0</v>
      </c>
      <c r="AP34" s="46">
        <v>0</v>
      </c>
      <c r="AQ34" s="46">
        <v>0</v>
      </c>
      <c r="AR34" s="46">
        <v>0</v>
      </c>
      <c r="AS34" s="9">
        <f t="shared" si="45"/>
        <v>46</v>
      </c>
      <c r="AT34" s="21">
        <f t="shared" si="46"/>
        <v>24</v>
      </c>
      <c r="AV34" s="41">
        <v>0</v>
      </c>
      <c r="AW34" s="46">
        <v>9</v>
      </c>
      <c r="AX34" s="46">
        <v>27</v>
      </c>
      <c r="AY34" s="46">
        <v>4</v>
      </c>
      <c r="AZ34" s="49"/>
      <c r="BA34" s="21">
        <f t="shared" si="47"/>
        <v>40</v>
      </c>
      <c r="BC34" s="53">
        <v>36</v>
      </c>
      <c r="BE34" s="41">
        <v>0</v>
      </c>
      <c r="BF34" s="46">
        <v>0</v>
      </c>
      <c r="BG34" s="46">
        <v>32</v>
      </c>
      <c r="BH34" s="21">
        <f t="shared" si="48"/>
        <v>32</v>
      </c>
    </row>
    <row r="35" spans="2:60" ht="15" thickBot="1" x14ac:dyDescent="0.35">
      <c r="B35" s="17" t="s">
        <v>81</v>
      </c>
      <c r="D35" s="43">
        <v>10</v>
      </c>
      <c r="E35" s="44">
        <v>8</v>
      </c>
      <c r="G35" s="43">
        <v>8</v>
      </c>
      <c r="H35" s="47">
        <v>7</v>
      </c>
      <c r="I35" s="47">
        <v>8</v>
      </c>
      <c r="J35" s="47">
        <v>2</v>
      </c>
      <c r="K35" s="44">
        <v>4</v>
      </c>
      <c r="M35" s="43">
        <v>7</v>
      </c>
      <c r="N35" s="47">
        <v>7</v>
      </c>
      <c r="O35" s="47">
        <v>8</v>
      </c>
      <c r="P35" s="47">
        <v>7</v>
      </c>
      <c r="Q35" s="47">
        <v>1</v>
      </c>
      <c r="R35" s="47">
        <v>2</v>
      </c>
      <c r="S35" s="47">
        <v>3</v>
      </c>
      <c r="T35" s="47">
        <v>5</v>
      </c>
      <c r="U35" s="47">
        <v>2</v>
      </c>
      <c r="V35" s="47">
        <v>2</v>
      </c>
      <c r="W35" s="47">
        <v>4</v>
      </c>
      <c r="X35" s="47">
        <v>2</v>
      </c>
      <c r="Y35" s="44">
        <v>0</v>
      </c>
      <c r="AA35" s="43">
        <v>4</v>
      </c>
      <c r="AB35" s="47">
        <v>5</v>
      </c>
      <c r="AC35" s="47">
        <v>3</v>
      </c>
      <c r="AD35" s="47">
        <v>1</v>
      </c>
      <c r="AE35" s="47">
        <v>5</v>
      </c>
      <c r="AF35" s="47">
        <v>1</v>
      </c>
      <c r="AG35" s="44">
        <v>4</v>
      </c>
      <c r="AI35" s="17" t="s">
        <v>81</v>
      </c>
      <c r="AK35" s="43">
        <v>50</v>
      </c>
      <c r="AL35" s="47">
        <v>24</v>
      </c>
      <c r="AM35" s="47">
        <v>233</v>
      </c>
      <c r="AN35" s="47">
        <v>115</v>
      </c>
      <c r="AO35" s="47">
        <v>0</v>
      </c>
      <c r="AP35" s="47">
        <v>0</v>
      </c>
      <c r="AQ35" s="47">
        <v>0</v>
      </c>
      <c r="AR35" s="47">
        <v>0</v>
      </c>
      <c r="AS35" s="11">
        <f t="shared" si="45"/>
        <v>283</v>
      </c>
      <c r="AT35" s="22">
        <f t="shared" si="46"/>
        <v>139</v>
      </c>
      <c r="AV35" s="43">
        <v>5</v>
      </c>
      <c r="AW35" s="47">
        <v>70</v>
      </c>
      <c r="AX35" s="47">
        <v>151</v>
      </c>
      <c r="AY35" s="47">
        <v>9</v>
      </c>
      <c r="AZ35" s="51"/>
      <c r="BA35" s="22">
        <f t="shared" si="47"/>
        <v>235</v>
      </c>
      <c r="BC35" s="54">
        <v>114</v>
      </c>
      <c r="BE35" s="43">
        <v>30</v>
      </c>
      <c r="BF35" s="47">
        <v>0</v>
      </c>
      <c r="BG35" s="47">
        <v>151</v>
      </c>
      <c r="BH35" s="22">
        <f t="shared" si="48"/>
        <v>181</v>
      </c>
    </row>
    <row r="36" spans="2:60" ht="15" thickBot="1" x14ac:dyDescent="0.35">
      <c r="B36" s="12" t="s">
        <v>82</v>
      </c>
      <c r="D36" s="23">
        <f t="shared" ref="D36:E36" si="49">SUM(D33:D35)</f>
        <v>11</v>
      </c>
      <c r="E36" s="25">
        <f t="shared" si="49"/>
        <v>9</v>
      </c>
      <c r="G36" s="23">
        <f t="shared" ref="G36:K36" si="50">SUM(G33:G35)</f>
        <v>9</v>
      </c>
      <c r="H36" s="24">
        <f t="shared" si="50"/>
        <v>8</v>
      </c>
      <c r="I36" s="24">
        <f t="shared" si="50"/>
        <v>9</v>
      </c>
      <c r="J36" s="24">
        <f t="shared" si="50"/>
        <v>3</v>
      </c>
      <c r="K36" s="25">
        <f t="shared" si="50"/>
        <v>5</v>
      </c>
      <c r="M36" s="23">
        <f t="shared" ref="M36:Y36" si="51">SUM(M33:M35)</f>
        <v>8</v>
      </c>
      <c r="N36" s="24">
        <f t="shared" si="51"/>
        <v>8</v>
      </c>
      <c r="O36" s="24">
        <f t="shared" si="51"/>
        <v>9</v>
      </c>
      <c r="P36" s="24">
        <f t="shared" si="51"/>
        <v>8</v>
      </c>
      <c r="Q36" s="24">
        <f t="shared" si="51"/>
        <v>1</v>
      </c>
      <c r="R36" s="24">
        <f t="shared" si="51"/>
        <v>2</v>
      </c>
      <c r="S36" s="24">
        <f t="shared" si="51"/>
        <v>3</v>
      </c>
      <c r="T36" s="24">
        <f t="shared" si="51"/>
        <v>5</v>
      </c>
      <c r="U36" s="24">
        <f t="shared" si="51"/>
        <v>2</v>
      </c>
      <c r="V36" s="24">
        <f t="shared" si="51"/>
        <v>3</v>
      </c>
      <c r="W36" s="24">
        <f t="shared" si="51"/>
        <v>4</v>
      </c>
      <c r="X36" s="24">
        <f t="shared" si="51"/>
        <v>2</v>
      </c>
      <c r="Y36" s="25">
        <f t="shared" si="51"/>
        <v>0</v>
      </c>
      <c r="AA36" s="23">
        <f t="shared" ref="AA36:AG36" si="52">SUM(AA33:AA35)</f>
        <v>5</v>
      </c>
      <c r="AB36" s="24">
        <f t="shared" si="52"/>
        <v>6</v>
      </c>
      <c r="AC36" s="24">
        <f t="shared" si="52"/>
        <v>4</v>
      </c>
      <c r="AD36" s="24">
        <f t="shared" si="52"/>
        <v>2</v>
      </c>
      <c r="AE36" s="24">
        <f t="shared" si="52"/>
        <v>5</v>
      </c>
      <c r="AF36" s="24">
        <f t="shared" si="52"/>
        <v>2</v>
      </c>
      <c r="AG36" s="25">
        <f t="shared" si="52"/>
        <v>5</v>
      </c>
      <c r="AI36" s="12" t="s">
        <v>82</v>
      </c>
      <c r="AK36" s="23">
        <f t="shared" ref="AK36:AT36" si="53">SUM(AK33:AK35)</f>
        <v>64</v>
      </c>
      <c r="AL36" s="24">
        <f t="shared" si="53"/>
        <v>31</v>
      </c>
      <c r="AM36" s="24">
        <f t="shared" si="53"/>
        <v>265</v>
      </c>
      <c r="AN36" s="24">
        <f t="shared" si="53"/>
        <v>132</v>
      </c>
      <c r="AO36" s="24">
        <f t="shared" si="53"/>
        <v>0</v>
      </c>
      <c r="AP36" s="24">
        <f t="shared" si="53"/>
        <v>0</v>
      </c>
      <c r="AQ36" s="24">
        <f t="shared" si="53"/>
        <v>0</v>
      </c>
      <c r="AR36" s="24">
        <f t="shared" si="53"/>
        <v>0</v>
      </c>
      <c r="AS36" s="24">
        <f t="shared" si="53"/>
        <v>329</v>
      </c>
      <c r="AT36" s="25">
        <f t="shared" si="53"/>
        <v>163</v>
      </c>
      <c r="AV36" s="23">
        <f t="shared" ref="AV36:AY36" si="54">SUM(AV33:AV35)</f>
        <v>5</v>
      </c>
      <c r="AW36" s="24">
        <f t="shared" si="54"/>
        <v>79</v>
      </c>
      <c r="AX36" s="24">
        <f t="shared" si="54"/>
        <v>178</v>
      </c>
      <c r="AY36" s="24">
        <f t="shared" si="54"/>
        <v>13</v>
      </c>
      <c r="AZ36" s="30"/>
      <c r="BA36" s="25">
        <f>SUM(BA33:BA35)</f>
        <v>275</v>
      </c>
      <c r="BC36" s="26">
        <f>SUM(BC33:BC35)</f>
        <v>150</v>
      </c>
      <c r="BE36" s="23">
        <f t="shared" ref="BE36:BH36" si="55">SUM(BE33:BE35)</f>
        <v>30</v>
      </c>
      <c r="BF36" s="24">
        <f t="shared" si="55"/>
        <v>0</v>
      </c>
      <c r="BG36" s="24">
        <f t="shared" si="55"/>
        <v>183</v>
      </c>
      <c r="BH36" s="25">
        <f t="shared" si="55"/>
        <v>213</v>
      </c>
    </row>
    <row r="37" spans="2:60" ht="15" thickBot="1" x14ac:dyDescent="0.35">
      <c r="B37" s="67" t="s">
        <v>83</v>
      </c>
      <c r="AI37" s="67" t="s">
        <v>83</v>
      </c>
    </row>
    <row r="38" spans="2:60" x14ac:dyDescent="0.3">
      <c r="B38" s="16" t="s">
        <v>84</v>
      </c>
      <c r="D38" s="39">
        <v>0</v>
      </c>
      <c r="E38" s="40">
        <v>0</v>
      </c>
      <c r="G38" s="39">
        <v>0</v>
      </c>
      <c r="H38" s="45">
        <v>0</v>
      </c>
      <c r="I38" s="45">
        <v>0</v>
      </c>
      <c r="J38" s="45">
        <v>0</v>
      </c>
      <c r="K38" s="40">
        <v>0</v>
      </c>
      <c r="M38" s="39">
        <v>0</v>
      </c>
      <c r="N38" s="45">
        <v>0</v>
      </c>
      <c r="O38" s="45">
        <v>0</v>
      </c>
      <c r="P38" s="45">
        <v>0</v>
      </c>
      <c r="Q38" s="45">
        <v>0</v>
      </c>
      <c r="R38" s="45">
        <v>0</v>
      </c>
      <c r="S38" s="45">
        <v>0</v>
      </c>
      <c r="T38" s="45">
        <v>0</v>
      </c>
      <c r="U38" s="45">
        <v>0</v>
      </c>
      <c r="V38" s="45">
        <v>0</v>
      </c>
      <c r="W38" s="45">
        <v>0</v>
      </c>
      <c r="X38" s="45">
        <v>0</v>
      </c>
      <c r="Y38" s="40">
        <v>0</v>
      </c>
      <c r="AA38" s="55"/>
      <c r="AB38" s="48"/>
      <c r="AC38" s="48"/>
      <c r="AD38" s="48"/>
      <c r="AE38" s="48"/>
      <c r="AF38" s="48"/>
      <c r="AG38" s="69"/>
      <c r="AI38" s="16" t="s">
        <v>84</v>
      </c>
      <c r="AK38" s="39">
        <v>0</v>
      </c>
      <c r="AL38" s="45">
        <v>0</v>
      </c>
      <c r="AM38" s="45">
        <v>0</v>
      </c>
      <c r="AN38" s="45">
        <v>0</v>
      </c>
      <c r="AO38" s="45">
        <v>0</v>
      </c>
      <c r="AP38" s="45">
        <v>0</v>
      </c>
      <c r="AQ38" s="45">
        <v>0</v>
      </c>
      <c r="AR38" s="45">
        <v>0</v>
      </c>
      <c r="AS38" s="19">
        <f t="shared" ref="AS38:AS45" si="56">AK38+AM38+AO38+AQ38</f>
        <v>0</v>
      </c>
      <c r="AT38" s="20">
        <f t="shared" ref="AT38:AT45" si="57">AL38+AN38+AP38+AR38</f>
        <v>0</v>
      </c>
      <c r="AV38" s="55"/>
      <c r="AW38" s="48"/>
      <c r="AX38" s="48"/>
      <c r="AY38" s="48"/>
      <c r="AZ38" s="48"/>
      <c r="BA38" s="31"/>
      <c r="BC38" s="72"/>
      <c r="BE38" s="39">
        <v>0</v>
      </c>
      <c r="BF38" s="45">
        <v>0</v>
      </c>
      <c r="BG38" s="45">
        <v>0</v>
      </c>
      <c r="BH38" s="20">
        <f t="shared" ref="BH38:BH45" si="58">SUM(BE38:BG38)</f>
        <v>0</v>
      </c>
    </row>
    <row r="39" spans="2:60" x14ac:dyDescent="0.3">
      <c r="B39" s="16" t="s">
        <v>85</v>
      </c>
      <c r="D39" s="41">
        <v>2</v>
      </c>
      <c r="E39" s="42">
        <v>2</v>
      </c>
      <c r="G39" s="41">
        <v>1</v>
      </c>
      <c r="H39" s="46">
        <v>1</v>
      </c>
      <c r="I39" s="46">
        <v>1</v>
      </c>
      <c r="J39" s="46">
        <v>1</v>
      </c>
      <c r="K39" s="42">
        <v>2</v>
      </c>
      <c r="M39" s="41">
        <v>1</v>
      </c>
      <c r="N39" s="46">
        <v>1</v>
      </c>
      <c r="O39" s="46">
        <v>2</v>
      </c>
      <c r="P39" s="46">
        <v>1</v>
      </c>
      <c r="Q39" s="46">
        <v>0</v>
      </c>
      <c r="R39" s="46">
        <v>0</v>
      </c>
      <c r="S39" s="46">
        <v>0</v>
      </c>
      <c r="T39" s="46">
        <v>1</v>
      </c>
      <c r="U39" s="46">
        <v>1</v>
      </c>
      <c r="V39" s="46">
        <v>0</v>
      </c>
      <c r="W39" s="46">
        <v>0</v>
      </c>
      <c r="X39" s="46">
        <v>1</v>
      </c>
      <c r="Y39" s="42">
        <v>1</v>
      </c>
      <c r="AA39" s="50"/>
      <c r="AB39" s="49"/>
      <c r="AC39" s="49"/>
      <c r="AD39" s="49"/>
      <c r="AE39" s="49"/>
      <c r="AF39" s="49"/>
      <c r="AG39" s="70"/>
      <c r="AI39" s="16" t="s">
        <v>85</v>
      </c>
      <c r="AK39" s="41">
        <v>8</v>
      </c>
      <c r="AL39" s="46">
        <v>3</v>
      </c>
      <c r="AM39" s="46">
        <v>16</v>
      </c>
      <c r="AN39" s="46">
        <v>5</v>
      </c>
      <c r="AO39" s="46">
        <v>0</v>
      </c>
      <c r="AP39" s="46">
        <v>0</v>
      </c>
      <c r="AQ39" s="46">
        <v>0</v>
      </c>
      <c r="AR39" s="46">
        <v>0</v>
      </c>
      <c r="AS39" s="9">
        <f t="shared" si="56"/>
        <v>24</v>
      </c>
      <c r="AT39" s="21">
        <f t="shared" si="57"/>
        <v>8</v>
      </c>
      <c r="AV39" s="50"/>
      <c r="AW39" s="49"/>
      <c r="AX39" s="49"/>
      <c r="AY39" s="49"/>
      <c r="AZ39" s="49"/>
      <c r="BA39" s="32"/>
      <c r="BC39" s="73"/>
      <c r="BE39" s="41">
        <v>0</v>
      </c>
      <c r="BF39" s="46">
        <v>0</v>
      </c>
      <c r="BG39" s="46">
        <v>14</v>
      </c>
      <c r="BH39" s="21">
        <f t="shared" si="58"/>
        <v>14</v>
      </c>
    </row>
    <row r="40" spans="2:60" x14ac:dyDescent="0.3">
      <c r="B40" s="16" t="s">
        <v>86</v>
      </c>
      <c r="D40" s="41">
        <v>0</v>
      </c>
      <c r="E40" s="42">
        <v>0</v>
      </c>
      <c r="G40" s="41">
        <v>0</v>
      </c>
      <c r="H40" s="46">
        <v>0</v>
      </c>
      <c r="I40" s="46">
        <v>0</v>
      </c>
      <c r="J40" s="46">
        <v>0</v>
      </c>
      <c r="K40" s="42">
        <v>0</v>
      </c>
      <c r="M40" s="41">
        <v>0</v>
      </c>
      <c r="N40" s="46">
        <v>0</v>
      </c>
      <c r="O40" s="46">
        <v>0</v>
      </c>
      <c r="P40" s="46">
        <v>0</v>
      </c>
      <c r="Q40" s="46">
        <v>0</v>
      </c>
      <c r="R40" s="46">
        <v>0</v>
      </c>
      <c r="S40" s="46">
        <v>0</v>
      </c>
      <c r="T40" s="46">
        <v>0</v>
      </c>
      <c r="U40" s="46">
        <v>0</v>
      </c>
      <c r="V40" s="46">
        <v>0</v>
      </c>
      <c r="W40" s="46">
        <v>0</v>
      </c>
      <c r="X40" s="46">
        <v>0</v>
      </c>
      <c r="Y40" s="42">
        <v>0</v>
      </c>
      <c r="AA40" s="50"/>
      <c r="AB40" s="49"/>
      <c r="AC40" s="49"/>
      <c r="AD40" s="49"/>
      <c r="AE40" s="49"/>
      <c r="AF40" s="49"/>
      <c r="AG40" s="70"/>
      <c r="AI40" s="16" t="s">
        <v>86</v>
      </c>
      <c r="AK40" s="41">
        <v>0</v>
      </c>
      <c r="AL40" s="46">
        <v>0</v>
      </c>
      <c r="AM40" s="46">
        <v>0</v>
      </c>
      <c r="AN40" s="46">
        <v>0</v>
      </c>
      <c r="AO40" s="46">
        <v>0</v>
      </c>
      <c r="AP40" s="46">
        <v>0</v>
      </c>
      <c r="AQ40" s="46">
        <v>0</v>
      </c>
      <c r="AR40" s="46">
        <v>0</v>
      </c>
      <c r="AS40" s="9">
        <f t="shared" si="56"/>
        <v>0</v>
      </c>
      <c r="AT40" s="21">
        <f t="shared" si="57"/>
        <v>0</v>
      </c>
      <c r="AV40" s="50"/>
      <c r="AW40" s="49"/>
      <c r="AX40" s="49"/>
      <c r="AY40" s="49"/>
      <c r="AZ40" s="49"/>
      <c r="BA40" s="32"/>
      <c r="BC40" s="73"/>
      <c r="BE40" s="41">
        <v>0</v>
      </c>
      <c r="BF40" s="46">
        <v>0</v>
      </c>
      <c r="BG40" s="46">
        <v>0</v>
      </c>
      <c r="BH40" s="21">
        <f t="shared" si="58"/>
        <v>0</v>
      </c>
    </row>
    <row r="41" spans="2:60" x14ac:dyDescent="0.3">
      <c r="B41" s="16" t="s">
        <v>87</v>
      </c>
      <c r="D41" s="41">
        <v>0</v>
      </c>
      <c r="E41" s="42">
        <v>0</v>
      </c>
      <c r="G41" s="41">
        <v>0</v>
      </c>
      <c r="H41" s="46">
        <v>0</v>
      </c>
      <c r="I41" s="46">
        <v>0</v>
      </c>
      <c r="J41" s="46">
        <v>0</v>
      </c>
      <c r="K41" s="42">
        <v>0</v>
      </c>
      <c r="M41" s="41">
        <v>0</v>
      </c>
      <c r="N41" s="46">
        <v>0</v>
      </c>
      <c r="O41" s="46">
        <v>0</v>
      </c>
      <c r="P41" s="46">
        <v>0</v>
      </c>
      <c r="Q41" s="46">
        <v>0</v>
      </c>
      <c r="R41" s="46">
        <v>0</v>
      </c>
      <c r="S41" s="46">
        <v>0</v>
      </c>
      <c r="T41" s="46">
        <v>0</v>
      </c>
      <c r="U41" s="46">
        <v>0</v>
      </c>
      <c r="V41" s="46">
        <v>0</v>
      </c>
      <c r="W41" s="46">
        <v>0</v>
      </c>
      <c r="X41" s="46">
        <v>0</v>
      </c>
      <c r="Y41" s="42">
        <v>0</v>
      </c>
      <c r="AA41" s="50"/>
      <c r="AB41" s="49"/>
      <c r="AC41" s="49"/>
      <c r="AD41" s="49"/>
      <c r="AE41" s="49"/>
      <c r="AF41" s="49"/>
      <c r="AG41" s="70"/>
      <c r="AI41" s="16" t="s">
        <v>87</v>
      </c>
      <c r="AK41" s="41">
        <v>0</v>
      </c>
      <c r="AL41" s="46">
        <v>0</v>
      </c>
      <c r="AM41" s="46">
        <v>0</v>
      </c>
      <c r="AN41" s="46">
        <v>0</v>
      </c>
      <c r="AO41" s="46">
        <v>0</v>
      </c>
      <c r="AP41" s="46">
        <v>0</v>
      </c>
      <c r="AQ41" s="46">
        <v>0</v>
      </c>
      <c r="AR41" s="46">
        <v>0</v>
      </c>
      <c r="AS41" s="9">
        <f t="shared" si="56"/>
        <v>0</v>
      </c>
      <c r="AT41" s="21">
        <f t="shared" si="57"/>
        <v>0</v>
      </c>
      <c r="AV41" s="50"/>
      <c r="AW41" s="49"/>
      <c r="AX41" s="49"/>
      <c r="AY41" s="49"/>
      <c r="AZ41" s="49"/>
      <c r="BA41" s="32"/>
      <c r="BC41" s="73"/>
      <c r="BE41" s="41">
        <v>0</v>
      </c>
      <c r="BF41" s="46">
        <v>0</v>
      </c>
      <c r="BG41" s="46">
        <v>0</v>
      </c>
      <c r="BH41" s="21">
        <f t="shared" si="58"/>
        <v>0</v>
      </c>
    </row>
    <row r="42" spans="2:60" x14ac:dyDescent="0.3">
      <c r="B42" s="16" t="s">
        <v>88</v>
      </c>
      <c r="D42" s="41">
        <v>0</v>
      </c>
      <c r="E42" s="42">
        <v>0</v>
      </c>
      <c r="G42" s="41">
        <v>0</v>
      </c>
      <c r="H42" s="46">
        <v>0</v>
      </c>
      <c r="I42" s="46">
        <v>0</v>
      </c>
      <c r="J42" s="46">
        <v>0</v>
      </c>
      <c r="K42" s="42">
        <v>0</v>
      </c>
      <c r="M42" s="41">
        <v>0</v>
      </c>
      <c r="N42" s="46">
        <v>0</v>
      </c>
      <c r="O42" s="46">
        <v>0</v>
      </c>
      <c r="P42" s="46">
        <v>0</v>
      </c>
      <c r="Q42" s="46">
        <v>0</v>
      </c>
      <c r="R42" s="46">
        <v>0</v>
      </c>
      <c r="S42" s="46">
        <v>0</v>
      </c>
      <c r="T42" s="46">
        <v>0</v>
      </c>
      <c r="U42" s="46">
        <v>0</v>
      </c>
      <c r="V42" s="46">
        <v>0</v>
      </c>
      <c r="W42" s="46">
        <v>0</v>
      </c>
      <c r="X42" s="46">
        <v>0</v>
      </c>
      <c r="Y42" s="42">
        <v>0</v>
      </c>
      <c r="AA42" s="50"/>
      <c r="AB42" s="49"/>
      <c r="AC42" s="49"/>
      <c r="AD42" s="49"/>
      <c r="AE42" s="49"/>
      <c r="AF42" s="49"/>
      <c r="AG42" s="70"/>
      <c r="AI42" s="16" t="s">
        <v>88</v>
      </c>
      <c r="AK42" s="41">
        <v>0</v>
      </c>
      <c r="AL42" s="46">
        <v>0</v>
      </c>
      <c r="AM42" s="46">
        <v>0</v>
      </c>
      <c r="AN42" s="46">
        <v>0</v>
      </c>
      <c r="AO42" s="46">
        <v>0</v>
      </c>
      <c r="AP42" s="46">
        <v>0</v>
      </c>
      <c r="AQ42" s="46">
        <v>0</v>
      </c>
      <c r="AR42" s="46">
        <v>0</v>
      </c>
      <c r="AS42" s="9">
        <f t="shared" si="56"/>
        <v>0</v>
      </c>
      <c r="AT42" s="21">
        <f t="shared" si="57"/>
        <v>0</v>
      </c>
      <c r="AV42" s="50"/>
      <c r="AW42" s="49"/>
      <c r="AX42" s="49"/>
      <c r="AY42" s="49"/>
      <c r="AZ42" s="49"/>
      <c r="BA42" s="32"/>
      <c r="BC42" s="73"/>
      <c r="BE42" s="41">
        <v>0</v>
      </c>
      <c r="BF42" s="46">
        <v>0</v>
      </c>
      <c r="BG42" s="46">
        <v>0</v>
      </c>
      <c r="BH42" s="21">
        <f t="shared" si="58"/>
        <v>0</v>
      </c>
    </row>
    <row r="43" spans="2:60" x14ac:dyDescent="0.3">
      <c r="B43" s="16" t="s">
        <v>89</v>
      </c>
      <c r="D43" s="41">
        <v>1</v>
      </c>
      <c r="E43" s="42">
        <v>1</v>
      </c>
      <c r="G43" s="41">
        <v>1</v>
      </c>
      <c r="H43" s="46">
        <v>1</v>
      </c>
      <c r="I43" s="46">
        <v>1</v>
      </c>
      <c r="J43" s="46">
        <v>1</v>
      </c>
      <c r="K43" s="42">
        <v>1</v>
      </c>
      <c r="M43" s="41">
        <v>1</v>
      </c>
      <c r="N43" s="46">
        <v>1</v>
      </c>
      <c r="O43" s="46">
        <v>1</v>
      </c>
      <c r="P43" s="46">
        <v>0</v>
      </c>
      <c r="Q43" s="46">
        <v>0</v>
      </c>
      <c r="R43" s="46">
        <v>0</v>
      </c>
      <c r="S43" s="46">
        <v>0</v>
      </c>
      <c r="T43" s="46">
        <v>0</v>
      </c>
      <c r="U43" s="46">
        <v>0</v>
      </c>
      <c r="V43" s="46">
        <v>0</v>
      </c>
      <c r="W43" s="46">
        <v>0</v>
      </c>
      <c r="X43" s="46">
        <v>0</v>
      </c>
      <c r="Y43" s="42">
        <v>1</v>
      </c>
      <c r="AA43" s="50"/>
      <c r="AB43" s="49"/>
      <c r="AC43" s="49"/>
      <c r="AD43" s="49"/>
      <c r="AE43" s="49"/>
      <c r="AF43" s="49"/>
      <c r="AG43" s="70"/>
      <c r="AI43" s="16" t="s">
        <v>89</v>
      </c>
      <c r="AK43" s="41">
        <v>14</v>
      </c>
      <c r="AL43" s="46">
        <v>1</v>
      </c>
      <c r="AM43" s="46">
        <v>30</v>
      </c>
      <c r="AN43" s="46">
        <v>14</v>
      </c>
      <c r="AO43" s="46">
        <v>0</v>
      </c>
      <c r="AP43" s="46">
        <v>0</v>
      </c>
      <c r="AQ43" s="46">
        <v>0</v>
      </c>
      <c r="AR43" s="46">
        <v>0</v>
      </c>
      <c r="AS43" s="9">
        <f t="shared" si="56"/>
        <v>44</v>
      </c>
      <c r="AT43" s="21">
        <f t="shared" si="57"/>
        <v>15</v>
      </c>
      <c r="AV43" s="50"/>
      <c r="AW43" s="49"/>
      <c r="AX43" s="49"/>
      <c r="AY43" s="49"/>
      <c r="AZ43" s="49"/>
      <c r="BA43" s="32"/>
      <c r="BC43" s="73"/>
      <c r="BE43" s="41">
        <v>0</v>
      </c>
      <c r="BF43" s="46">
        <v>0</v>
      </c>
      <c r="BG43" s="46">
        <v>22</v>
      </c>
      <c r="BH43" s="21">
        <f t="shared" si="58"/>
        <v>22</v>
      </c>
    </row>
    <row r="44" spans="2:60" x14ac:dyDescent="0.3">
      <c r="B44" s="16" t="s">
        <v>90</v>
      </c>
      <c r="D44" s="41">
        <v>12</v>
      </c>
      <c r="E44" s="42">
        <v>11</v>
      </c>
      <c r="G44" s="41">
        <v>9</v>
      </c>
      <c r="H44" s="46">
        <v>9</v>
      </c>
      <c r="I44" s="46">
        <v>10</v>
      </c>
      <c r="J44" s="46">
        <v>9</v>
      </c>
      <c r="K44" s="42">
        <v>11</v>
      </c>
      <c r="M44" s="41">
        <v>9</v>
      </c>
      <c r="N44" s="46">
        <v>8</v>
      </c>
      <c r="O44" s="46">
        <v>8</v>
      </c>
      <c r="P44" s="46">
        <v>9</v>
      </c>
      <c r="Q44" s="46">
        <v>0</v>
      </c>
      <c r="R44" s="46">
        <v>0</v>
      </c>
      <c r="S44" s="46">
        <v>3</v>
      </c>
      <c r="T44" s="46">
        <v>7</v>
      </c>
      <c r="U44" s="46">
        <v>5</v>
      </c>
      <c r="V44" s="46">
        <v>3</v>
      </c>
      <c r="W44" s="46">
        <v>2</v>
      </c>
      <c r="X44" s="46">
        <v>3</v>
      </c>
      <c r="Y44" s="42">
        <v>3</v>
      </c>
      <c r="AA44" s="50"/>
      <c r="AB44" s="49"/>
      <c r="AC44" s="49"/>
      <c r="AD44" s="49"/>
      <c r="AE44" s="49"/>
      <c r="AF44" s="49"/>
      <c r="AG44" s="70"/>
      <c r="AI44" s="16" t="s">
        <v>90</v>
      </c>
      <c r="AK44" s="41">
        <v>72</v>
      </c>
      <c r="AL44" s="46">
        <v>19</v>
      </c>
      <c r="AM44" s="46">
        <v>262</v>
      </c>
      <c r="AN44" s="46">
        <v>138</v>
      </c>
      <c r="AO44" s="46">
        <v>0</v>
      </c>
      <c r="AP44" s="46">
        <v>0</v>
      </c>
      <c r="AQ44" s="46">
        <v>0</v>
      </c>
      <c r="AR44" s="46">
        <v>0</v>
      </c>
      <c r="AS44" s="9">
        <f t="shared" si="56"/>
        <v>334</v>
      </c>
      <c r="AT44" s="21">
        <f t="shared" si="57"/>
        <v>157</v>
      </c>
      <c r="AV44" s="50"/>
      <c r="AW44" s="49"/>
      <c r="AX44" s="49"/>
      <c r="AY44" s="49"/>
      <c r="AZ44" s="49"/>
      <c r="BA44" s="32"/>
      <c r="BC44" s="73"/>
      <c r="BE44" s="41">
        <v>55</v>
      </c>
      <c r="BF44" s="46">
        <v>0</v>
      </c>
      <c r="BG44" s="46">
        <v>133</v>
      </c>
      <c r="BH44" s="21">
        <f t="shared" si="58"/>
        <v>188</v>
      </c>
    </row>
    <row r="45" spans="2:60" ht="15" thickBot="1" x14ac:dyDescent="0.35">
      <c r="B45" s="17" t="s">
        <v>91</v>
      </c>
      <c r="D45" s="43">
        <v>0</v>
      </c>
      <c r="E45" s="44">
        <v>0</v>
      </c>
      <c r="G45" s="43">
        <v>0</v>
      </c>
      <c r="H45" s="47">
        <v>0</v>
      </c>
      <c r="I45" s="47">
        <v>0</v>
      </c>
      <c r="J45" s="47">
        <v>0</v>
      </c>
      <c r="K45" s="44">
        <v>0</v>
      </c>
      <c r="M45" s="43">
        <v>0</v>
      </c>
      <c r="N45" s="47">
        <v>0</v>
      </c>
      <c r="O45" s="47">
        <v>0</v>
      </c>
      <c r="P45" s="47">
        <v>0</v>
      </c>
      <c r="Q45" s="47">
        <v>0</v>
      </c>
      <c r="R45" s="47">
        <v>0</v>
      </c>
      <c r="S45" s="47">
        <v>0</v>
      </c>
      <c r="T45" s="47">
        <v>0</v>
      </c>
      <c r="U45" s="47">
        <v>0</v>
      </c>
      <c r="V45" s="47">
        <v>0</v>
      </c>
      <c r="W45" s="47">
        <v>0</v>
      </c>
      <c r="X45" s="47">
        <v>0</v>
      </c>
      <c r="Y45" s="44">
        <v>0</v>
      </c>
      <c r="AA45" s="56"/>
      <c r="AB45" s="51"/>
      <c r="AC45" s="51"/>
      <c r="AD45" s="51"/>
      <c r="AE45" s="51"/>
      <c r="AF45" s="51"/>
      <c r="AG45" s="71"/>
      <c r="AI45" s="17" t="s">
        <v>91</v>
      </c>
      <c r="AK45" s="43">
        <v>0</v>
      </c>
      <c r="AL45" s="47">
        <v>0</v>
      </c>
      <c r="AM45" s="47">
        <v>0</v>
      </c>
      <c r="AN45" s="47">
        <v>0</v>
      </c>
      <c r="AO45" s="47">
        <v>0</v>
      </c>
      <c r="AP45" s="47">
        <v>0</v>
      </c>
      <c r="AQ45" s="47">
        <v>0</v>
      </c>
      <c r="AR45" s="47">
        <v>0</v>
      </c>
      <c r="AS45" s="11">
        <f t="shared" si="56"/>
        <v>0</v>
      </c>
      <c r="AT45" s="22">
        <f t="shared" si="57"/>
        <v>0</v>
      </c>
      <c r="AV45" s="56"/>
      <c r="AW45" s="51"/>
      <c r="AX45" s="51"/>
      <c r="AY45" s="51"/>
      <c r="AZ45" s="51"/>
      <c r="BA45" s="33"/>
      <c r="BC45" s="74"/>
      <c r="BE45" s="43">
        <v>0</v>
      </c>
      <c r="BF45" s="47">
        <v>0</v>
      </c>
      <c r="BG45" s="47">
        <v>0</v>
      </c>
      <c r="BH45" s="22">
        <f t="shared" si="58"/>
        <v>0</v>
      </c>
    </row>
    <row r="46" spans="2:60" ht="15" thickBot="1" x14ac:dyDescent="0.35">
      <c r="B46" s="13" t="s">
        <v>92</v>
      </c>
      <c r="D46" s="27">
        <f t="shared" ref="D46:E46" si="59">SUM(D38:D45)</f>
        <v>15</v>
      </c>
      <c r="E46" s="28">
        <f t="shared" si="59"/>
        <v>14</v>
      </c>
      <c r="G46" s="27">
        <f t="shared" ref="G46:K46" si="60">SUM(G38:G45)</f>
        <v>11</v>
      </c>
      <c r="H46" s="29">
        <f t="shared" si="60"/>
        <v>11</v>
      </c>
      <c r="I46" s="29">
        <f t="shared" si="60"/>
        <v>12</v>
      </c>
      <c r="J46" s="29">
        <f t="shared" si="60"/>
        <v>11</v>
      </c>
      <c r="K46" s="28">
        <f t="shared" si="60"/>
        <v>14</v>
      </c>
      <c r="M46" s="27">
        <f t="shared" ref="M46:Y46" si="61">SUM(M38:M45)</f>
        <v>11</v>
      </c>
      <c r="N46" s="29">
        <f t="shared" si="61"/>
        <v>10</v>
      </c>
      <c r="O46" s="29">
        <f t="shared" si="61"/>
        <v>11</v>
      </c>
      <c r="P46" s="29">
        <f t="shared" si="61"/>
        <v>10</v>
      </c>
      <c r="Q46" s="29">
        <f t="shared" si="61"/>
        <v>0</v>
      </c>
      <c r="R46" s="29">
        <f t="shared" si="61"/>
        <v>0</v>
      </c>
      <c r="S46" s="29">
        <f t="shared" si="61"/>
        <v>3</v>
      </c>
      <c r="T46" s="29">
        <f t="shared" si="61"/>
        <v>8</v>
      </c>
      <c r="U46" s="29">
        <f t="shared" si="61"/>
        <v>6</v>
      </c>
      <c r="V46" s="29">
        <f t="shared" si="61"/>
        <v>3</v>
      </c>
      <c r="W46" s="29">
        <f t="shared" si="61"/>
        <v>2</v>
      </c>
      <c r="X46" s="29">
        <f t="shared" si="61"/>
        <v>4</v>
      </c>
      <c r="Y46" s="28">
        <f t="shared" si="61"/>
        <v>5</v>
      </c>
      <c r="AA46" s="37"/>
      <c r="AB46" s="36"/>
      <c r="AC46" s="36"/>
      <c r="AD46" s="36"/>
      <c r="AE46" s="36"/>
      <c r="AF46" s="36"/>
      <c r="AG46" s="38"/>
      <c r="AI46" s="13" t="s">
        <v>92</v>
      </c>
      <c r="AK46" s="27">
        <f t="shared" ref="AK46:AT46" si="62">SUM(AK38:AK45)</f>
        <v>94</v>
      </c>
      <c r="AL46" s="29">
        <f t="shared" si="62"/>
        <v>23</v>
      </c>
      <c r="AM46" s="29">
        <f t="shared" si="62"/>
        <v>308</v>
      </c>
      <c r="AN46" s="29">
        <f t="shared" si="62"/>
        <v>157</v>
      </c>
      <c r="AO46" s="29">
        <f t="shared" si="62"/>
        <v>0</v>
      </c>
      <c r="AP46" s="29">
        <f t="shared" si="62"/>
        <v>0</v>
      </c>
      <c r="AQ46" s="29">
        <f t="shared" si="62"/>
        <v>0</v>
      </c>
      <c r="AR46" s="29">
        <f t="shared" si="62"/>
        <v>0</v>
      </c>
      <c r="AS46" s="29">
        <f t="shared" si="62"/>
        <v>402</v>
      </c>
      <c r="AT46" s="28">
        <f t="shared" si="62"/>
        <v>180</v>
      </c>
      <c r="AV46" s="37"/>
      <c r="AW46" s="36"/>
      <c r="AX46" s="36"/>
      <c r="AY46" s="36"/>
      <c r="AZ46" s="36"/>
      <c r="BA46" s="38"/>
      <c r="BC46" s="68"/>
      <c r="BE46" s="27">
        <f t="shared" ref="BE46:BH46" si="63">SUM(BE38:BE45)</f>
        <v>55</v>
      </c>
      <c r="BF46" s="29">
        <f t="shared" si="63"/>
        <v>0</v>
      </c>
      <c r="BG46" s="29">
        <f t="shared" si="63"/>
        <v>169</v>
      </c>
      <c r="BH46" s="28">
        <f t="shared" si="63"/>
        <v>224</v>
      </c>
    </row>
    <row r="47" spans="2:60" ht="15" thickBot="1" x14ac:dyDescent="0.35">
      <c r="B47" s="14" t="s">
        <v>93</v>
      </c>
      <c r="D47" s="23">
        <f t="shared" ref="D47:E47" si="64">D36+D46</f>
        <v>26</v>
      </c>
      <c r="E47" s="25">
        <f t="shared" si="64"/>
        <v>23</v>
      </c>
      <c r="G47" s="23">
        <f t="shared" ref="G47:K47" si="65">G36+G46</f>
        <v>20</v>
      </c>
      <c r="H47" s="24">
        <f t="shared" si="65"/>
        <v>19</v>
      </c>
      <c r="I47" s="24">
        <f t="shared" si="65"/>
        <v>21</v>
      </c>
      <c r="J47" s="24">
        <f t="shared" si="65"/>
        <v>14</v>
      </c>
      <c r="K47" s="25">
        <f t="shared" si="65"/>
        <v>19</v>
      </c>
      <c r="M47" s="23">
        <f t="shared" ref="M47:Y47" si="66">M36+M46</f>
        <v>19</v>
      </c>
      <c r="N47" s="24">
        <f t="shared" si="66"/>
        <v>18</v>
      </c>
      <c r="O47" s="24">
        <f t="shared" si="66"/>
        <v>20</v>
      </c>
      <c r="P47" s="24">
        <f t="shared" si="66"/>
        <v>18</v>
      </c>
      <c r="Q47" s="24">
        <f t="shared" si="66"/>
        <v>1</v>
      </c>
      <c r="R47" s="24">
        <f t="shared" si="66"/>
        <v>2</v>
      </c>
      <c r="S47" s="24">
        <f t="shared" si="66"/>
        <v>6</v>
      </c>
      <c r="T47" s="24">
        <f t="shared" si="66"/>
        <v>13</v>
      </c>
      <c r="U47" s="24">
        <f t="shared" si="66"/>
        <v>8</v>
      </c>
      <c r="V47" s="24">
        <f t="shared" si="66"/>
        <v>6</v>
      </c>
      <c r="W47" s="24">
        <f t="shared" si="66"/>
        <v>6</v>
      </c>
      <c r="X47" s="24">
        <f t="shared" si="66"/>
        <v>6</v>
      </c>
      <c r="Y47" s="25">
        <f t="shared" si="66"/>
        <v>5</v>
      </c>
      <c r="AA47" s="23">
        <f t="shared" ref="AA47:AG47" si="67">AA36</f>
        <v>5</v>
      </c>
      <c r="AB47" s="24">
        <f t="shared" si="67"/>
        <v>6</v>
      </c>
      <c r="AC47" s="24">
        <f t="shared" si="67"/>
        <v>4</v>
      </c>
      <c r="AD47" s="24">
        <f t="shared" si="67"/>
        <v>2</v>
      </c>
      <c r="AE47" s="24">
        <f t="shared" si="67"/>
        <v>5</v>
      </c>
      <c r="AF47" s="24">
        <f t="shared" si="67"/>
        <v>2</v>
      </c>
      <c r="AG47" s="25">
        <f t="shared" si="67"/>
        <v>5</v>
      </c>
      <c r="AI47" s="14" t="s">
        <v>93</v>
      </c>
      <c r="AK47" s="23">
        <f t="shared" ref="AK47:AT47" si="68">AK36+AK46</f>
        <v>158</v>
      </c>
      <c r="AL47" s="24">
        <f t="shared" si="68"/>
        <v>54</v>
      </c>
      <c r="AM47" s="24">
        <f t="shared" si="68"/>
        <v>573</v>
      </c>
      <c r="AN47" s="24">
        <f t="shared" si="68"/>
        <v>289</v>
      </c>
      <c r="AO47" s="24">
        <f t="shared" si="68"/>
        <v>0</v>
      </c>
      <c r="AP47" s="24">
        <f t="shared" si="68"/>
        <v>0</v>
      </c>
      <c r="AQ47" s="24">
        <f t="shared" si="68"/>
        <v>0</v>
      </c>
      <c r="AR47" s="24">
        <f t="shared" si="68"/>
        <v>0</v>
      </c>
      <c r="AS47" s="24">
        <f t="shared" si="68"/>
        <v>731</v>
      </c>
      <c r="AT47" s="25">
        <f t="shared" si="68"/>
        <v>343</v>
      </c>
      <c r="AV47" s="23">
        <f t="shared" ref="AV47:BA47" si="69">AV36</f>
        <v>5</v>
      </c>
      <c r="AW47" s="24">
        <f t="shared" si="69"/>
        <v>79</v>
      </c>
      <c r="AX47" s="24">
        <f t="shared" si="69"/>
        <v>178</v>
      </c>
      <c r="AY47" s="24">
        <f t="shared" si="69"/>
        <v>13</v>
      </c>
      <c r="AZ47" s="24">
        <f t="shared" si="69"/>
        <v>0</v>
      </c>
      <c r="BA47" s="25">
        <f t="shared" si="69"/>
        <v>275</v>
      </c>
      <c r="BC47" s="26">
        <f>BC36</f>
        <v>150</v>
      </c>
      <c r="BE47" s="23">
        <f t="shared" ref="BE47:BH47" si="70">BE36+BE46</f>
        <v>85</v>
      </c>
      <c r="BF47" s="24">
        <f t="shared" si="70"/>
        <v>0</v>
      </c>
      <c r="BG47" s="24">
        <f t="shared" si="70"/>
        <v>352</v>
      </c>
      <c r="BH47" s="25">
        <f t="shared" si="70"/>
        <v>437</v>
      </c>
    </row>
    <row r="48" spans="2:60" ht="6.75" customHeight="1" thickBot="1" x14ac:dyDescent="0.35"/>
    <row r="49" spans="2:60" ht="30" customHeight="1" thickBot="1" x14ac:dyDescent="0.35">
      <c r="B49" s="10" t="s">
        <v>94</v>
      </c>
      <c r="AI49" s="10" t="s">
        <v>94</v>
      </c>
    </row>
    <row r="50" spans="2:60" ht="15.75" customHeight="1" thickBot="1" x14ac:dyDescent="0.35">
      <c r="B50" s="15" t="s">
        <v>95</v>
      </c>
      <c r="AI50" s="15" t="s">
        <v>95</v>
      </c>
    </row>
    <row r="51" spans="2:60" x14ac:dyDescent="0.3">
      <c r="B51" s="16" t="s">
        <v>84</v>
      </c>
      <c r="D51" s="39">
        <v>0</v>
      </c>
      <c r="E51" s="40">
        <v>0</v>
      </c>
      <c r="G51" s="39">
        <v>0</v>
      </c>
      <c r="H51" s="45">
        <v>0</v>
      </c>
      <c r="I51" s="45">
        <v>0</v>
      </c>
      <c r="J51" s="45">
        <v>0</v>
      </c>
      <c r="K51" s="40">
        <v>0</v>
      </c>
      <c r="M51" s="39">
        <v>0</v>
      </c>
      <c r="N51" s="45">
        <v>0</v>
      </c>
      <c r="O51" s="45">
        <v>0</v>
      </c>
      <c r="P51" s="45">
        <v>0</v>
      </c>
      <c r="Q51" s="45">
        <v>0</v>
      </c>
      <c r="R51" s="45">
        <v>0</v>
      </c>
      <c r="S51" s="45">
        <v>0</v>
      </c>
      <c r="T51" s="45">
        <v>0</v>
      </c>
      <c r="U51" s="45">
        <v>0</v>
      </c>
      <c r="V51" s="45">
        <v>0</v>
      </c>
      <c r="W51" s="45">
        <v>0</v>
      </c>
      <c r="X51" s="45">
        <v>0</v>
      </c>
      <c r="Y51" s="40">
        <v>0</v>
      </c>
      <c r="AA51" s="55"/>
      <c r="AB51" s="48"/>
      <c r="AC51" s="48"/>
      <c r="AD51" s="48"/>
      <c r="AE51" s="48"/>
      <c r="AF51" s="48"/>
      <c r="AG51" s="69"/>
      <c r="AI51" s="16" t="s">
        <v>84</v>
      </c>
      <c r="AK51" s="39">
        <v>0</v>
      </c>
      <c r="AL51" s="45">
        <v>0</v>
      </c>
      <c r="AM51" s="45">
        <v>0</v>
      </c>
      <c r="AN51" s="45">
        <v>0</v>
      </c>
      <c r="AO51" s="48"/>
      <c r="AP51" s="48"/>
      <c r="AQ51" s="48"/>
      <c r="AR51" s="48"/>
      <c r="AS51" s="19">
        <f t="shared" ref="AS51:AS58" si="71">AK51+AM51</f>
        <v>0</v>
      </c>
      <c r="AT51" s="20">
        <f t="shared" ref="AT51:AT58" si="72">AL51+AN51</f>
        <v>0</v>
      </c>
      <c r="AV51" s="55"/>
      <c r="AW51" s="48"/>
      <c r="AX51" s="48"/>
      <c r="AY51" s="48"/>
      <c r="AZ51" s="48"/>
      <c r="BA51" s="31"/>
      <c r="BC51" s="72"/>
      <c r="BE51" s="55"/>
      <c r="BF51" s="48"/>
      <c r="BG51" s="48"/>
      <c r="BH51" s="31"/>
    </row>
    <row r="52" spans="2:60" x14ac:dyDescent="0.3">
      <c r="B52" s="16" t="s">
        <v>85</v>
      </c>
      <c r="D52" s="41">
        <v>2</v>
      </c>
      <c r="E52" s="42">
        <v>2</v>
      </c>
      <c r="G52" s="41">
        <v>2</v>
      </c>
      <c r="H52" s="46">
        <v>2</v>
      </c>
      <c r="I52" s="46">
        <v>2</v>
      </c>
      <c r="J52" s="46">
        <v>2</v>
      </c>
      <c r="K52" s="42">
        <v>2</v>
      </c>
      <c r="M52" s="41">
        <v>2</v>
      </c>
      <c r="N52" s="46">
        <v>1</v>
      </c>
      <c r="O52" s="46">
        <v>2</v>
      </c>
      <c r="P52" s="46">
        <v>1</v>
      </c>
      <c r="Q52" s="46">
        <v>0</v>
      </c>
      <c r="R52" s="46">
        <v>1</v>
      </c>
      <c r="S52" s="46">
        <v>0</v>
      </c>
      <c r="T52" s="46">
        <v>0</v>
      </c>
      <c r="U52" s="46">
        <v>1</v>
      </c>
      <c r="V52" s="46">
        <v>1</v>
      </c>
      <c r="W52" s="46">
        <v>0</v>
      </c>
      <c r="X52" s="46">
        <v>0</v>
      </c>
      <c r="Y52" s="42">
        <v>0</v>
      </c>
      <c r="AA52" s="50"/>
      <c r="AB52" s="49"/>
      <c r="AC52" s="49"/>
      <c r="AD52" s="49"/>
      <c r="AE52" s="49"/>
      <c r="AF52" s="49"/>
      <c r="AG52" s="70"/>
      <c r="AI52" s="16" t="s">
        <v>85</v>
      </c>
      <c r="AK52" s="41">
        <v>6</v>
      </c>
      <c r="AL52" s="46">
        <v>1</v>
      </c>
      <c r="AM52" s="46">
        <v>12</v>
      </c>
      <c r="AN52" s="46">
        <v>8</v>
      </c>
      <c r="AO52" s="49"/>
      <c r="AP52" s="49"/>
      <c r="AQ52" s="49"/>
      <c r="AR52" s="49"/>
      <c r="AS52" s="9">
        <f t="shared" si="71"/>
        <v>18</v>
      </c>
      <c r="AT52" s="21">
        <f t="shared" si="72"/>
        <v>9</v>
      </c>
      <c r="AV52" s="50"/>
      <c r="AW52" s="49"/>
      <c r="AX52" s="49"/>
      <c r="AY52" s="49"/>
      <c r="AZ52" s="49"/>
      <c r="BA52" s="32"/>
      <c r="BC52" s="73"/>
      <c r="BE52" s="50"/>
      <c r="BF52" s="49"/>
      <c r="BG52" s="49">
        <v>6</v>
      </c>
      <c r="BH52" s="32"/>
    </row>
    <row r="53" spans="2:60" x14ac:dyDescent="0.3">
      <c r="B53" s="16" t="s">
        <v>86</v>
      </c>
      <c r="D53" s="41">
        <v>0</v>
      </c>
      <c r="E53" s="42">
        <v>0</v>
      </c>
      <c r="G53" s="41">
        <v>0</v>
      </c>
      <c r="H53" s="46">
        <v>0</v>
      </c>
      <c r="I53" s="46">
        <v>0</v>
      </c>
      <c r="J53" s="46">
        <v>0</v>
      </c>
      <c r="K53" s="42">
        <v>0</v>
      </c>
      <c r="M53" s="41">
        <v>0</v>
      </c>
      <c r="N53" s="46">
        <v>0</v>
      </c>
      <c r="O53" s="46">
        <v>0</v>
      </c>
      <c r="P53" s="46">
        <v>0</v>
      </c>
      <c r="Q53" s="46">
        <v>0</v>
      </c>
      <c r="R53" s="46">
        <v>0</v>
      </c>
      <c r="S53" s="46">
        <v>0</v>
      </c>
      <c r="T53" s="46">
        <v>0</v>
      </c>
      <c r="U53" s="46">
        <v>0</v>
      </c>
      <c r="V53" s="46">
        <v>0</v>
      </c>
      <c r="W53" s="46">
        <v>0</v>
      </c>
      <c r="X53" s="46">
        <v>0</v>
      </c>
      <c r="Y53" s="42">
        <v>0</v>
      </c>
      <c r="AA53" s="50"/>
      <c r="AB53" s="49"/>
      <c r="AC53" s="49"/>
      <c r="AD53" s="49"/>
      <c r="AE53" s="49"/>
      <c r="AF53" s="49"/>
      <c r="AG53" s="70"/>
      <c r="AI53" s="16" t="s">
        <v>86</v>
      </c>
      <c r="AK53" s="41">
        <v>0</v>
      </c>
      <c r="AL53" s="46">
        <v>0</v>
      </c>
      <c r="AM53" s="46">
        <v>0</v>
      </c>
      <c r="AN53" s="46">
        <v>0</v>
      </c>
      <c r="AO53" s="49"/>
      <c r="AP53" s="49"/>
      <c r="AQ53" s="49"/>
      <c r="AR53" s="49"/>
      <c r="AS53" s="9">
        <f t="shared" si="71"/>
        <v>0</v>
      </c>
      <c r="AT53" s="21">
        <f t="shared" si="72"/>
        <v>0</v>
      </c>
      <c r="AV53" s="50"/>
      <c r="AW53" s="49"/>
      <c r="AX53" s="49"/>
      <c r="AY53" s="49"/>
      <c r="AZ53" s="49"/>
      <c r="BA53" s="32"/>
      <c r="BC53" s="73"/>
      <c r="BE53" s="50"/>
      <c r="BF53" s="49"/>
      <c r="BG53" s="49"/>
      <c r="BH53" s="32"/>
    </row>
    <row r="54" spans="2:60" x14ac:dyDescent="0.3">
      <c r="B54" s="16" t="s">
        <v>87</v>
      </c>
      <c r="D54" s="41">
        <v>0</v>
      </c>
      <c r="E54" s="42">
        <v>0</v>
      </c>
      <c r="G54" s="41">
        <v>0</v>
      </c>
      <c r="H54" s="46">
        <v>0</v>
      </c>
      <c r="I54" s="46">
        <v>0</v>
      </c>
      <c r="J54" s="46">
        <v>0</v>
      </c>
      <c r="K54" s="42">
        <v>0</v>
      </c>
      <c r="M54" s="41">
        <v>0</v>
      </c>
      <c r="N54" s="46">
        <v>0</v>
      </c>
      <c r="O54" s="46">
        <v>0</v>
      </c>
      <c r="P54" s="46">
        <v>0</v>
      </c>
      <c r="Q54" s="46">
        <v>0</v>
      </c>
      <c r="R54" s="46">
        <v>0</v>
      </c>
      <c r="S54" s="46">
        <v>0</v>
      </c>
      <c r="T54" s="46">
        <v>0</v>
      </c>
      <c r="U54" s="46">
        <v>0</v>
      </c>
      <c r="V54" s="46">
        <v>0</v>
      </c>
      <c r="W54" s="46">
        <v>0</v>
      </c>
      <c r="X54" s="46">
        <v>0</v>
      </c>
      <c r="Y54" s="42">
        <v>0</v>
      </c>
      <c r="AA54" s="50"/>
      <c r="AB54" s="49"/>
      <c r="AC54" s="49"/>
      <c r="AD54" s="49"/>
      <c r="AE54" s="49"/>
      <c r="AF54" s="49"/>
      <c r="AG54" s="70"/>
      <c r="AI54" s="16" t="s">
        <v>87</v>
      </c>
      <c r="AK54" s="41">
        <v>0</v>
      </c>
      <c r="AL54" s="46">
        <v>0</v>
      </c>
      <c r="AM54" s="46">
        <v>0</v>
      </c>
      <c r="AN54" s="46">
        <v>0</v>
      </c>
      <c r="AO54" s="49"/>
      <c r="AP54" s="49"/>
      <c r="AQ54" s="49"/>
      <c r="AR54" s="49"/>
      <c r="AS54" s="9">
        <f t="shared" si="71"/>
        <v>0</v>
      </c>
      <c r="AT54" s="21">
        <f t="shared" si="72"/>
        <v>0</v>
      </c>
      <c r="AV54" s="50"/>
      <c r="AW54" s="49"/>
      <c r="AX54" s="49"/>
      <c r="AY54" s="49"/>
      <c r="AZ54" s="49"/>
      <c r="BA54" s="32"/>
      <c r="BC54" s="73"/>
      <c r="BE54" s="50"/>
      <c r="BF54" s="49"/>
      <c r="BG54" s="49"/>
      <c r="BH54" s="32"/>
    </row>
    <row r="55" spans="2:60" x14ac:dyDescent="0.3">
      <c r="B55" s="16" t="s">
        <v>88</v>
      </c>
      <c r="D55" s="41">
        <v>0</v>
      </c>
      <c r="E55" s="42">
        <v>0</v>
      </c>
      <c r="G55" s="41">
        <v>0</v>
      </c>
      <c r="H55" s="46">
        <v>0</v>
      </c>
      <c r="I55" s="46">
        <v>0</v>
      </c>
      <c r="J55" s="46">
        <v>0</v>
      </c>
      <c r="K55" s="42">
        <v>0</v>
      </c>
      <c r="M55" s="41">
        <v>0</v>
      </c>
      <c r="N55" s="46">
        <v>0</v>
      </c>
      <c r="O55" s="46">
        <v>0</v>
      </c>
      <c r="P55" s="46">
        <v>0</v>
      </c>
      <c r="Q55" s="46">
        <v>0</v>
      </c>
      <c r="R55" s="46">
        <v>0</v>
      </c>
      <c r="S55" s="46">
        <v>0</v>
      </c>
      <c r="T55" s="46">
        <v>0</v>
      </c>
      <c r="U55" s="46">
        <v>0</v>
      </c>
      <c r="V55" s="46">
        <v>0</v>
      </c>
      <c r="W55" s="46">
        <v>0</v>
      </c>
      <c r="X55" s="46">
        <v>0</v>
      </c>
      <c r="Y55" s="42">
        <v>0</v>
      </c>
      <c r="AA55" s="50"/>
      <c r="AB55" s="49"/>
      <c r="AC55" s="49"/>
      <c r="AD55" s="49"/>
      <c r="AE55" s="49"/>
      <c r="AF55" s="49"/>
      <c r="AG55" s="70"/>
      <c r="AI55" s="16" t="s">
        <v>88</v>
      </c>
      <c r="AK55" s="41">
        <v>0</v>
      </c>
      <c r="AL55" s="46">
        <v>0</v>
      </c>
      <c r="AM55" s="46">
        <v>0</v>
      </c>
      <c r="AN55" s="46">
        <v>0</v>
      </c>
      <c r="AO55" s="49"/>
      <c r="AP55" s="49"/>
      <c r="AQ55" s="49"/>
      <c r="AR55" s="49"/>
      <c r="AS55" s="9">
        <f t="shared" si="71"/>
        <v>0</v>
      </c>
      <c r="AT55" s="21">
        <f t="shared" si="72"/>
        <v>0</v>
      </c>
      <c r="AV55" s="50"/>
      <c r="AW55" s="49"/>
      <c r="AX55" s="49"/>
      <c r="AY55" s="49"/>
      <c r="AZ55" s="49"/>
      <c r="BA55" s="32"/>
      <c r="BC55" s="73"/>
      <c r="BE55" s="50"/>
      <c r="BF55" s="49"/>
      <c r="BG55" s="49"/>
      <c r="BH55" s="32"/>
    </row>
    <row r="56" spans="2:60" x14ac:dyDescent="0.3">
      <c r="B56" s="16" t="s">
        <v>89</v>
      </c>
      <c r="D56" s="41">
        <v>1</v>
      </c>
      <c r="E56" s="42">
        <v>1</v>
      </c>
      <c r="G56" s="41">
        <v>1</v>
      </c>
      <c r="H56" s="46">
        <v>1</v>
      </c>
      <c r="I56" s="46">
        <v>1</v>
      </c>
      <c r="J56" s="46">
        <v>0</v>
      </c>
      <c r="K56" s="42">
        <v>1</v>
      </c>
      <c r="M56" s="41">
        <v>1</v>
      </c>
      <c r="N56" s="46">
        <v>1</v>
      </c>
      <c r="O56" s="46">
        <v>1</v>
      </c>
      <c r="P56" s="46">
        <v>0</v>
      </c>
      <c r="Q56" s="46">
        <v>0</v>
      </c>
      <c r="R56" s="46">
        <v>0</v>
      </c>
      <c r="S56" s="46">
        <v>1</v>
      </c>
      <c r="T56" s="46">
        <v>0</v>
      </c>
      <c r="U56" s="46">
        <v>1</v>
      </c>
      <c r="V56" s="46">
        <v>0</v>
      </c>
      <c r="W56" s="46">
        <v>0</v>
      </c>
      <c r="X56" s="46">
        <v>0</v>
      </c>
      <c r="Y56" s="42">
        <v>0</v>
      </c>
      <c r="AA56" s="50"/>
      <c r="AB56" s="49"/>
      <c r="AC56" s="49"/>
      <c r="AD56" s="49"/>
      <c r="AE56" s="49"/>
      <c r="AF56" s="49"/>
      <c r="AG56" s="70"/>
      <c r="AI56" s="16" t="s">
        <v>89</v>
      </c>
      <c r="AK56" s="41">
        <v>10</v>
      </c>
      <c r="AL56" s="46">
        <v>1</v>
      </c>
      <c r="AM56" s="46">
        <v>8</v>
      </c>
      <c r="AN56" s="46">
        <v>6</v>
      </c>
      <c r="AO56" s="49"/>
      <c r="AP56" s="49"/>
      <c r="AQ56" s="49"/>
      <c r="AR56" s="49"/>
      <c r="AS56" s="9">
        <f t="shared" si="71"/>
        <v>18</v>
      </c>
      <c r="AT56" s="21">
        <f t="shared" si="72"/>
        <v>7</v>
      </c>
      <c r="AV56" s="50"/>
      <c r="AW56" s="49"/>
      <c r="AX56" s="49"/>
      <c r="AY56" s="49"/>
      <c r="AZ56" s="49"/>
      <c r="BA56" s="32"/>
      <c r="BC56" s="73"/>
      <c r="BE56" s="50"/>
      <c r="BF56" s="49"/>
      <c r="BG56" s="49">
        <v>10</v>
      </c>
      <c r="BH56" s="32"/>
    </row>
    <row r="57" spans="2:60" x14ac:dyDescent="0.3">
      <c r="B57" s="16" t="s">
        <v>90</v>
      </c>
      <c r="D57" s="41">
        <v>12</v>
      </c>
      <c r="E57" s="42">
        <v>11</v>
      </c>
      <c r="G57" s="41">
        <v>8</v>
      </c>
      <c r="H57" s="46">
        <v>8</v>
      </c>
      <c r="I57" s="46">
        <v>7</v>
      </c>
      <c r="J57" s="46">
        <v>10</v>
      </c>
      <c r="K57" s="42">
        <v>10</v>
      </c>
      <c r="M57" s="41">
        <v>6</v>
      </c>
      <c r="N57" s="46">
        <v>9</v>
      </c>
      <c r="O57" s="46">
        <v>6</v>
      </c>
      <c r="P57" s="46">
        <v>6</v>
      </c>
      <c r="Q57" s="46">
        <v>3</v>
      </c>
      <c r="R57" s="46">
        <v>2</v>
      </c>
      <c r="S57" s="46">
        <v>3</v>
      </c>
      <c r="T57" s="46">
        <v>2</v>
      </c>
      <c r="U57" s="46">
        <v>6</v>
      </c>
      <c r="V57" s="46">
        <v>5</v>
      </c>
      <c r="W57" s="46">
        <v>0</v>
      </c>
      <c r="X57" s="46">
        <v>0</v>
      </c>
      <c r="Y57" s="42">
        <v>0</v>
      </c>
      <c r="AA57" s="50"/>
      <c r="AB57" s="49"/>
      <c r="AC57" s="49"/>
      <c r="AD57" s="49"/>
      <c r="AE57" s="49"/>
      <c r="AF57" s="49"/>
      <c r="AG57" s="70"/>
      <c r="AI57" s="16" t="s">
        <v>90</v>
      </c>
      <c r="AK57" s="41">
        <v>86</v>
      </c>
      <c r="AL57" s="46">
        <v>16</v>
      </c>
      <c r="AM57" s="46">
        <v>208</v>
      </c>
      <c r="AN57" s="46">
        <v>118</v>
      </c>
      <c r="AO57" s="49"/>
      <c r="AP57" s="49"/>
      <c r="AQ57" s="49"/>
      <c r="AR57" s="49"/>
      <c r="AS57" s="9">
        <f t="shared" si="71"/>
        <v>294</v>
      </c>
      <c r="AT57" s="21">
        <f t="shared" si="72"/>
        <v>134</v>
      </c>
      <c r="AV57" s="50"/>
      <c r="AW57" s="49"/>
      <c r="AX57" s="49"/>
      <c r="AY57" s="49"/>
      <c r="AZ57" s="49"/>
      <c r="BA57" s="32"/>
      <c r="BC57" s="73">
        <v>5</v>
      </c>
      <c r="BE57" s="50"/>
      <c r="BF57" s="49"/>
      <c r="BG57" s="49">
        <v>86</v>
      </c>
      <c r="BH57" s="32"/>
    </row>
    <row r="58" spans="2:60" ht="15" thickBot="1" x14ac:dyDescent="0.35">
      <c r="B58" s="17" t="s">
        <v>91</v>
      </c>
      <c r="D58" s="43">
        <v>0</v>
      </c>
      <c r="E58" s="44">
        <v>0</v>
      </c>
      <c r="G58" s="43">
        <v>0</v>
      </c>
      <c r="H58" s="47">
        <v>0</v>
      </c>
      <c r="I58" s="47">
        <v>0</v>
      </c>
      <c r="J58" s="47">
        <v>0</v>
      </c>
      <c r="K58" s="44">
        <v>0</v>
      </c>
      <c r="M58" s="43">
        <v>0</v>
      </c>
      <c r="N58" s="47">
        <v>0</v>
      </c>
      <c r="O58" s="47">
        <v>0</v>
      </c>
      <c r="P58" s="47">
        <v>0</v>
      </c>
      <c r="Q58" s="47">
        <v>0</v>
      </c>
      <c r="R58" s="47">
        <v>0</v>
      </c>
      <c r="S58" s="47">
        <v>0</v>
      </c>
      <c r="T58" s="47">
        <v>0</v>
      </c>
      <c r="U58" s="47">
        <v>0</v>
      </c>
      <c r="V58" s="47">
        <v>0</v>
      </c>
      <c r="W58" s="47">
        <v>0</v>
      </c>
      <c r="X58" s="47">
        <v>0</v>
      </c>
      <c r="Y58" s="44">
        <v>0</v>
      </c>
      <c r="AA58" s="56"/>
      <c r="AB58" s="51"/>
      <c r="AC58" s="51"/>
      <c r="AD58" s="51"/>
      <c r="AE58" s="51"/>
      <c r="AF58" s="51"/>
      <c r="AG58" s="71"/>
      <c r="AI58" s="17" t="s">
        <v>91</v>
      </c>
      <c r="AK58" s="43">
        <v>0</v>
      </c>
      <c r="AL58" s="47">
        <v>0</v>
      </c>
      <c r="AM58" s="47">
        <v>0</v>
      </c>
      <c r="AN58" s="47">
        <v>0</v>
      </c>
      <c r="AO58" s="51"/>
      <c r="AP58" s="51"/>
      <c r="AQ58" s="51"/>
      <c r="AR58" s="51"/>
      <c r="AS58" s="11">
        <f t="shared" si="71"/>
        <v>0</v>
      </c>
      <c r="AT58" s="22">
        <f t="shared" si="72"/>
        <v>0</v>
      </c>
      <c r="AV58" s="56"/>
      <c r="AW58" s="51"/>
      <c r="AX58" s="51"/>
      <c r="AY58" s="51"/>
      <c r="AZ58" s="51"/>
      <c r="BA58" s="33"/>
      <c r="BC58" s="74"/>
      <c r="BE58" s="56"/>
      <c r="BF58" s="51"/>
      <c r="BG58" s="51"/>
      <c r="BH58" s="33"/>
    </row>
    <row r="59" spans="2:60" ht="15" thickBot="1" x14ac:dyDescent="0.35">
      <c r="B59" s="12" t="s">
        <v>96</v>
      </c>
      <c r="D59" s="23">
        <f t="shared" ref="D59:E59" si="73">SUM(D51:D58)</f>
        <v>15</v>
      </c>
      <c r="E59" s="25">
        <f t="shared" si="73"/>
        <v>14</v>
      </c>
      <c r="G59" s="23">
        <f t="shared" ref="G59:K59" si="74">SUM(G51:G58)</f>
        <v>11</v>
      </c>
      <c r="H59" s="24">
        <f t="shared" si="74"/>
        <v>11</v>
      </c>
      <c r="I59" s="24">
        <f t="shared" si="74"/>
        <v>10</v>
      </c>
      <c r="J59" s="24">
        <f t="shared" si="74"/>
        <v>12</v>
      </c>
      <c r="K59" s="25">
        <f t="shared" si="74"/>
        <v>13</v>
      </c>
      <c r="M59" s="23">
        <f t="shared" ref="M59:Y59" si="75">SUM(M51:M58)</f>
        <v>9</v>
      </c>
      <c r="N59" s="24">
        <f t="shared" si="75"/>
        <v>11</v>
      </c>
      <c r="O59" s="24">
        <f t="shared" si="75"/>
        <v>9</v>
      </c>
      <c r="P59" s="24">
        <f t="shared" si="75"/>
        <v>7</v>
      </c>
      <c r="Q59" s="24">
        <f t="shared" si="75"/>
        <v>3</v>
      </c>
      <c r="R59" s="24">
        <f t="shared" si="75"/>
        <v>3</v>
      </c>
      <c r="S59" s="24">
        <f t="shared" si="75"/>
        <v>4</v>
      </c>
      <c r="T59" s="24">
        <f t="shared" si="75"/>
        <v>2</v>
      </c>
      <c r="U59" s="24">
        <f t="shared" si="75"/>
        <v>8</v>
      </c>
      <c r="V59" s="24">
        <f t="shared" si="75"/>
        <v>6</v>
      </c>
      <c r="W59" s="24">
        <f t="shared" si="75"/>
        <v>0</v>
      </c>
      <c r="X59" s="24">
        <f t="shared" si="75"/>
        <v>0</v>
      </c>
      <c r="Y59" s="25">
        <f t="shared" si="75"/>
        <v>0</v>
      </c>
      <c r="AA59" s="34"/>
      <c r="AB59" s="30"/>
      <c r="AC59" s="30"/>
      <c r="AD59" s="30"/>
      <c r="AE59" s="30"/>
      <c r="AF59" s="30"/>
      <c r="AG59" s="35"/>
      <c r="AI59" s="12" t="s">
        <v>96</v>
      </c>
      <c r="AK59" s="23">
        <f t="shared" ref="AK59:AN59" si="76">SUM(AK51:AK58)</f>
        <v>102</v>
      </c>
      <c r="AL59" s="24">
        <f t="shared" si="76"/>
        <v>18</v>
      </c>
      <c r="AM59" s="24">
        <f t="shared" si="76"/>
        <v>228</v>
      </c>
      <c r="AN59" s="24">
        <f t="shared" si="76"/>
        <v>132</v>
      </c>
      <c r="AO59" s="30"/>
      <c r="AP59" s="30"/>
      <c r="AQ59" s="30"/>
      <c r="AR59" s="30"/>
      <c r="AS59" s="24">
        <f t="shared" ref="AS59:AT59" si="77">SUM(AS51:AS58)</f>
        <v>330</v>
      </c>
      <c r="AT59" s="25">
        <f t="shared" si="77"/>
        <v>150</v>
      </c>
      <c r="AV59" s="34"/>
      <c r="AW59" s="30"/>
      <c r="AX59" s="30"/>
      <c r="AY59" s="30"/>
      <c r="AZ59" s="30"/>
      <c r="BA59" s="35"/>
      <c r="BC59" s="75"/>
      <c r="BE59" s="34"/>
      <c r="BF59" s="30"/>
      <c r="BG59" s="30"/>
      <c r="BH59" s="35"/>
    </row>
    <row r="60" spans="2:60" ht="15" thickBot="1" x14ac:dyDescent="0.35">
      <c r="B60" s="67" t="s">
        <v>97</v>
      </c>
      <c r="AI60" s="67" t="s">
        <v>97</v>
      </c>
    </row>
    <row r="61" spans="2:60" x14ac:dyDescent="0.3">
      <c r="B61" s="16" t="s">
        <v>98</v>
      </c>
      <c r="D61" s="39">
        <v>90</v>
      </c>
      <c r="E61" s="40">
        <v>0</v>
      </c>
      <c r="G61" s="55"/>
      <c r="H61" s="48"/>
      <c r="I61" s="48"/>
      <c r="J61" s="48"/>
      <c r="K61" s="69"/>
      <c r="M61" s="55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69">
        <v>0</v>
      </c>
      <c r="AA61" s="55"/>
      <c r="AB61" s="48"/>
      <c r="AC61" s="48"/>
      <c r="AD61" s="48"/>
      <c r="AE61" s="48"/>
      <c r="AF61" s="48"/>
      <c r="AG61" s="69"/>
      <c r="AI61" s="16" t="s">
        <v>98</v>
      </c>
      <c r="AK61" s="39">
        <v>0</v>
      </c>
      <c r="AL61" s="45">
        <v>0</v>
      </c>
      <c r="AM61" s="45">
        <v>0</v>
      </c>
      <c r="AN61" s="45">
        <v>0</v>
      </c>
      <c r="AO61" s="48"/>
      <c r="AP61" s="48"/>
      <c r="AQ61" s="48"/>
      <c r="AR61" s="48"/>
      <c r="AS61" s="19">
        <f>AK61+AM61</f>
        <v>0</v>
      </c>
      <c r="AT61" s="20">
        <f>AL61+AN61</f>
        <v>0</v>
      </c>
      <c r="AV61" s="55"/>
      <c r="AW61" s="48"/>
      <c r="AX61" s="48"/>
      <c r="AY61" s="48"/>
      <c r="AZ61" s="48"/>
      <c r="BA61" s="31"/>
      <c r="BC61" s="72"/>
      <c r="BE61" s="55"/>
      <c r="BF61" s="48"/>
      <c r="BG61" s="48"/>
      <c r="BH61" s="40">
        <v>0</v>
      </c>
    </row>
    <row r="62" spans="2:60" ht="15" thickBot="1" x14ac:dyDescent="0.35">
      <c r="B62" s="17" t="s">
        <v>99</v>
      </c>
      <c r="D62" s="56"/>
      <c r="E62" s="71"/>
      <c r="G62" s="56"/>
      <c r="H62" s="51"/>
      <c r="I62" s="51"/>
      <c r="J62" s="51"/>
      <c r="K62" s="71"/>
      <c r="M62" s="56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71">
        <v>0</v>
      </c>
      <c r="AA62" s="56"/>
      <c r="AB62" s="51"/>
      <c r="AC62" s="51"/>
      <c r="AD62" s="51"/>
      <c r="AE62" s="51"/>
      <c r="AF62" s="51"/>
      <c r="AG62" s="71"/>
      <c r="AI62" s="17" t="s">
        <v>99</v>
      </c>
      <c r="AK62" s="43"/>
      <c r="AL62" s="47"/>
      <c r="AM62" s="47"/>
      <c r="AN62" s="47"/>
      <c r="AO62" s="47">
        <v>0</v>
      </c>
      <c r="AP62" s="47">
        <v>0</v>
      </c>
      <c r="AQ62" s="51"/>
      <c r="AR62" s="51"/>
      <c r="AS62" s="11">
        <f>AO62</f>
        <v>0</v>
      </c>
      <c r="AT62" s="22">
        <f>AP62</f>
        <v>0</v>
      </c>
      <c r="AV62" s="56"/>
      <c r="AW62" s="51"/>
      <c r="AX62" s="51"/>
      <c r="AY62" s="51"/>
      <c r="AZ62" s="51"/>
      <c r="BA62" s="33"/>
      <c r="BC62" s="74"/>
      <c r="BE62" s="56"/>
      <c r="BF62" s="51"/>
      <c r="BG62" s="51"/>
      <c r="BH62" s="44">
        <v>0</v>
      </c>
    </row>
    <row r="63" spans="2:60" ht="15" thickBot="1" x14ac:dyDescent="0.35">
      <c r="B63" s="13" t="s">
        <v>100</v>
      </c>
      <c r="D63" s="27">
        <f t="shared" ref="D63:E63" si="78">SUM(D61)</f>
        <v>90</v>
      </c>
      <c r="E63" s="28">
        <f t="shared" si="78"/>
        <v>0</v>
      </c>
      <c r="G63" s="37"/>
      <c r="H63" s="36"/>
      <c r="I63" s="36"/>
      <c r="J63" s="36"/>
      <c r="K63" s="38"/>
      <c r="M63" s="37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8">
        <v>0</v>
      </c>
      <c r="AA63" s="37"/>
      <c r="AB63" s="36"/>
      <c r="AC63" s="36"/>
      <c r="AD63" s="36"/>
      <c r="AE63" s="36"/>
      <c r="AF63" s="36"/>
      <c r="AG63" s="38"/>
      <c r="AI63" s="13" t="s">
        <v>100</v>
      </c>
      <c r="AK63" s="27">
        <f t="shared" ref="AK63:AN63" si="79">SUM(AK61)</f>
        <v>0</v>
      </c>
      <c r="AL63" s="29">
        <f t="shared" si="79"/>
        <v>0</v>
      </c>
      <c r="AM63" s="29">
        <f t="shared" si="79"/>
        <v>0</v>
      </c>
      <c r="AN63" s="29">
        <f t="shared" si="79"/>
        <v>0</v>
      </c>
      <c r="AO63" s="29">
        <f t="shared" ref="AO63:AP63" si="80">SUM(AO62)</f>
        <v>0</v>
      </c>
      <c r="AP63" s="29">
        <f t="shared" si="80"/>
        <v>0</v>
      </c>
      <c r="AQ63" s="36"/>
      <c r="AR63" s="36"/>
      <c r="AS63" s="29">
        <f t="shared" ref="AS63:AT63" si="81">SUM(AS61:AS62)</f>
        <v>0</v>
      </c>
      <c r="AT63" s="28">
        <f t="shared" si="81"/>
        <v>0</v>
      </c>
      <c r="AV63" s="37"/>
      <c r="AW63" s="36"/>
      <c r="AX63" s="36"/>
      <c r="AY63" s="36"/>
      <c r="AZ63" s="36"/>
      <c r="BA63" s="38"/>
      <c r="BC63" s="68"/>
      <c r="BE63" s="37"/>
      <c r="BF63" s="36"/>
      <c r="BG63" s="36"/>
      <c r="BH63" s="28">
        <f>SUM(BH61:BH62)</f>
        <v>0</v>
      </c>
    </row>
    <row r="64" spans="2:60" ht="15" thickBot="1" x14ac:dyDescent="0.35">
      <c r="B64" s="14" t="s">
        <v>101</v>
      </c>
      <c r="D64" s="23">
        <f t="shared" ref="D64:E64" si="82">D59+D63</f>
        <v>105</v>
      </c>
      <c r="E64" s="25">
        <f t="shared" si="82"/>
        <v>14</v>
      </c>
      <c r="G64" s="23">
        <f t="shared" ref="G64:K64" si="83">G59</f>
        <v>11</v>
      </c>
      <c r="H64" s="24">
        <f t="shared" si="83"/>
        <v>11</v>
      </c>
      <c r="I64" s="24">
        <f t="shared" si="83"/>
        <v>10</v>
      </c>
      <c r="J64" s="24">
        <f t="shared" si="83"/>
        <v>12</v>
      </c>
      <c r="K64" s="25">
        <f t="shared" si="83"/>
        <v>13</v>
      </c>
      <c r="M64" s="23">
        <f t="shared" ref="M64:Y64" si="84">M59</f>
        <v>9</v>
      </c>
      <c r="N64" s="24">
        <f t="shared" si="84"/>
        <v>11</v>
      </c>
      <c r="O64" s="24">
        <f t="shared" si="84"/>
        <v>9</v>
      </c>
      <c r="P64" s="24">
        <f t="shared" si="84"/>
        <v>7</v>
      </c>
      <c r="Q64" s="24">
        <f t="shared" si="84"/>
        <v>3</v>
      </c>
      <c r="R64" s="24">
        <f t="shared" si="84"/>
        <v>3</v>
      </c>
      <c r="S64" s="24">
        <f t="shared" si="84"/>
        <v>4</v>
      </c>
      <c r="T64" s="24">
        <f t="shared" si="84"/>
        <v>2</v>
      </c>
      <c r="U64" s="24">
        <f t="shared" si="84"/>
        <v>8</v>
      </c>
      <c r="V64" s="24">
        <f t="shared" si="84"/>
        <v>6</v>
      </c>
      <c r="W64" s="24">
        <f t="shared" si="84"/>
        <v>0</v>
      </c>
      <c r="X64" s="24">
        <f t="shared" si="84"/>
        <v>0</v>
      </c>
      <c r="Y64" s="25">
        <f t="shared" si="84"/>
        <v>0</v>
      </c>
      <c r="AA64" s="34"/>
      <c r="AB64" s="30"/>
      <c r="AC64" s="30"/>
      <c r="AD64" s="30"/>
      <c r="AE64" s="30"/>
      <c r="AF64" s="30"/>
      <c r="AG64" s="35"/>
      <c r="AI64" s="14" t="s">
        <v>101</v>
      </c>
      <c r="AK64" s="23">
        <f t="shared" ref="AK64:AN64" si="85">AK59+AK63</f>
        <v>102</v>
      </c>
      <c r="AL64" s="24">
        <f t="shared" si="85"/>
        <v>18</v>
      </c>
      <c r="AM64" s="24">
        <f t="shared" si="85"/>
        <v>228</v>
      </c>
      <c r="AN64" s="24">
        <f t="shared" si="85"/>
        <v>132</v>
      </c>
      <c r="AO64" s="24">
        <f t="shared" ref="AO64:AP64" si="86">AO63</f>
        <v>0</v>
      </c>
      <c r="AP64" s="24">
        <f t="shared" si="86"/>
        <v>0</v>
      </c>
      <c r="AQ64" s="30"/>
      <c r="AR64" s="30"/>
      <c r="AS64" s="24">
        <f t="shared" ref="AS64:AT64" si="87">AS59+AS63</f>
        <v>330</v>
      </c>
      <c r="AT64" s="25">
        <f t="shared" si="87"/>
        <v>150</v>
      </c>
      <c r="AV64" s="34"/>
      <c r="AW64" s="30"/>
      <c r="AX64" s="30"/>
      <c r="AY64" s="30"/>
      <c r="AZ64" s="30"/>
      <c r="BA64" s="35"/>
      <c r="BC64" s="75"/>
      <c r="BE64" s="34"/>
      <c r="BF64" s="30"/>
      <c r="BG64" s="30"/>
      <c r="BH64" s="25">
        <f>BH63</f>
        <v>0</v>
      </c>
    </row>
    <row r="65" spans="2:60" ht="6.75" customHeight="1" thickBot="1" x14ac:dyDescent="0.35"/>
    <row r="66" spans="2:60" ht="30" customHeight="1" thickBot="1" x14ac:dyDescent="0.35">
      <c r="B66" s="10" t="s">
        <v>102</v>
      </c>
      <c r="AI66" s="10" t="s">
        <v>102</v>
      </c>
    </row>
    <row r="67" spans="2:60" ht="15.75" customHeight="1" thickBot="1" x14ac:dyDescent="0.35">
      <c r="B67" s="15" t="s">
        <v>103</v>
      </c>
      <c r="AI67" s="15" t="s">
        <v>103</v>
      </c>
    </row>
    <row r="68" spans="2:60" x14ac:dyDescent="0.3">
      <c r="B68" s="16" t="s">
        <v>104</v>
      </c>
      <c r="D68" s="39">
        <v>13</v>
      </c>
      <c r="E68" s="40">
        <v>12</v>
      </c>
      <c r="G68" s="39">
        <v>11</v>
      </c>
      <c r="H68" s="45">
        <v>2</v>
      </c>
      <c r="I68" s="45">
        <v>0</v>
      </c>
      <c r="J68" s="45">
        <v>10</v>
      </c>
      <c r="K68" s="40">
        <v>2</v>
      </c>
      <c r="M68" s="39">
        <v>10</v>
      </c>
      <c r="N68" s="45">
        <v>12</v>
      </c>
      <c r="O68" s="45">
        <v>1</v>
      </c>
      <c r="P68" s="45">
        <v>8</v>
      </c>
      <c r="Q68" s="45">
        <v>2</v>
      </c>
      <c r="R68" s="45">
        <v>1</v>
      </c>
      <c r="S68" s="45">
        <v>4</v>
      </c>
      <c r="T68" s="45">
        <v>3</v>
      </c>
      <c r="U68" s="45">
        <v>4</v>
      </c>
      <c r="V68" s="45">
        <v>4</v>
      </c>
      <c r="W68" s="45">
        <v>0</v>
      </c>
      <c r="X68" s="45">
        <v>0</v>
      </c>
      <c r="Y68" s="40">
        <v>0</v>
      </c>
      <c r="AA68" s="39">
        <v>2</v>
      </c>
      <c r="AB68" s="45">
        <v>2</v>
      </c>
      <c r="AC68" s="45">
        <v>4</v>
      </c>
      <c r="AD68" s="45">
        <v>1</v>
      </c>
      <c r="AE68" s="45">
        <v>2</v>
      </c>
      <c r="AF68" s="45">
        <v>1</v>
      </c>
      <c r="AG68" s="40">
        <v>3</v>
      </c>
      <c r="AI68" s="16" t="s">
        <v>104</v>
      </c>
      <c r="AK68" s="39">
        <v>744</v>
      </c>
      <c r="AL68" s="45">
        <v>376</v>
      </c>
      <c r="AM68" s="48"/>
      <c r="AN68" s="48"/>
      <c r="AO68" s="48"/>
      <c r="AP68" s="48"/>
      <c r="AQ68" s="48"/>
      <c r="AR68" s="48"/>
      <c r="AS68" s="19">
        <f>AK68</f>
        <v>744</v>
      </c>
      <c r="AT68" s="20">
        <f>AL68</f>
        <v>376</v>
      </c>
      <c r="AV68" s="39">
        <v>0</v>
      </c>
      <c r="AW68" s="45">
        <v>66</v>
      </c>
      <c r="AX68" s="45">
        <v>364</v>
      </c>
      <c r="AY68" s="45">
        <v>314</v>
      </c>
      <c r="AZ68" s="48"/>
      <c r="BA68" s="20">
        <f t="shared" ref="BA68:BA69" si="88">SUM(AV68:AY68)</f>
        <v>744</v>
      </c>
      <c r="BC68" s="52">
        <v>182</v>
      </c>
      <c r="BE68" s="55"/>
      <c r="BF68" s="48"/>
      <c r="BG68" s="48">
        <v>744</v>
      </c>
      <c r="BH68" s="69"/>
    </row>
    <row r="69" spans="2:60" ht="15" thickBot="1" x14ac:dyDescent="0.35">
      <c r="B69" s="17" t="s">
        <v>105</v>
      </c>
      <c r="D69" s="43">
        <v>0</v>
      </c>
      <c r="E69" s="44">
        <v>0</v>
      </c>
      <c r="G69" s="43">
        <v>0</v>
      </c>
      <c r="H69" s="47">
        <v>0</v>
      </c>
      <c r="I69" s="47">
        <v>0</v>
      </c>
      <c r="J69" s="47">
        <v>0</v>
      </c>
      <c r="K69" s="44">
        <v>0</v>
      </c>
      <c r="M69" s="43">
        <v>0</v>
      </c>
      <c r="N69" s="47">
        <v>0</v>
      </c>
      <c r="O69" s="47">
        <v>0</v>
      </c>
      <c r="P69" s="47">
        <v>0</v>
      </c>
      <c r="Q69" s="47">
        <v>0</v>
      </c>
      <c r="R69" s="47">
        <v>0</v>
      </c>
      <c r="S69" s="47">
        <v>0</v>
      </c>
      <c r="T69" s="47">
        <v>0</v>
      </c>
      <c r="U69" s="47">
        <v>0</v>
      </c>
      <c r="V69" s="47">
        <v>0</v>
      </c>
      <c r="W69" s="47">
        <v>0</v>
      </c>
      <c r="X69" s="47">
        <v>0</v>
      </c>
      <c r="Y69" s="44">
        <v>0</v>
      </c>
      <c r="AA69" s="43">
        <v>0</v>
      </c>
      <c r="AB69" s="47">
        <v>0</v>
      </c>
      <c r="AC69" s="47">
        <v>0</v>
      </c>
      <c r="AD69" s="47">
        <v>0</v>
      </c>
      <c r="AE69" s="47">
        <v>0</v>
      </c>
      <c r="AF69" s="47">
        <v>0</v>
      </c>
      <c r="AG69" s="44">
        <v>0</v>
      </c>
      <c r="AI69" s="17" t="s">
        <v>105</v>
      </c>
      <c r="AK69" s="43">
        <v>0</v>
      </c>
      <c r="AL69" s="47">
        <v>0</v>
      </c>
      <c r="AM69" s="47">
        <v>0</v>
      </c>
      <c r="AN69" s="47">
        <v>0</v>
      </c>
      <c r="AO69" s="51"/>
      <c r="AP69" s="51"/>
      <c r="AQ69" s="51"/>
      <c r="AR69" s="51"/>
      <c r="AS69" s="11">
        <f>AK69+AM69</f>
        <v>0</v>
      </c>
      <c r="AT69" s="22">
        <f>AL69+AN69</f>
        <v>0</v>
      </c>
      <c r="AV69" s="43">
        <v>0</v>
      </c>
      <c r="AW69" s="47">
        <v>0</v>
      </c>
      <c r="AX69" s="47">
        <v>0</v>
      </c>
      <c r="AY69" s="47">
        <v>0</v>
      </c>
      <c r="AZ69" s="51"/>
      <c r="BA69" s="22">
        <f t="shared" si="88"/>
        <v>0</v>
      </c>
      <c r="BC69" s="54">
        <v>0</v>
      </c>
      <c r="BE69" s="56"/>
      <c r="BF69" s="51"/>
      <c r="BG69" s="51"/>
      <c r="BH69" s="71"/>
    </row>
    <row r="70" spans="2:60" ht="15" thickBot="1" x14ac:dyDescent="0.35">
      <c r="B70" s="14" t="s">
        <v>106</v>
      </c>
      <c r="D70" s="23">
        <f t="shared" ref="D70:E70" si="89">SUM(D68:D69)</f>
        <v>13</v>
      </c>
      <c r="E70" s="25">
        <f t="shared" si="89"/>
        <v>12</v>
      </c>
      <c r="G70" s="23">
        <f t="shared" ref="G70:K70" si="90">SUM(G68:G69)</f>
        <v>11</v>
      </c>
      <c r="H70" s="24">
        <f t="shared" si="90"/>
        <v>2</v>
      </c>
      <c r="I70" s="24">
        <f t="shared" si="90"/>
        <v>0</v>
      </c>
      <c r="J70" s="24">
        <f t="shared" si="90"/>
        <v>10</v>
      </c>
      <c r="K70" s="25">
        <f t="shared" si="90"/>
        <v>2</v>
      </c>
      <c r="M70" s="23">
        <f t="shared" ref="M70:Y70" si="91">SUM(M68:M69)</f>
        <v>10</v>
      </c>
      <c r="N70" s="24">
        <f t="shared" si="91"/>
        <v>12</v>
      </c>
      <c r="O70" s="24">
        <f t="shared" si="91"/>
        <v>1</v>
      </c>
      <c r="P70" s="24">
        <f t="shared" si="91"/>
        <v>8</v>
      </c>
      <c r="Q70" s="24">
        <f t="shared" si="91"/>
        <v>2</v>
      </c>
      <c r="R70" s="24">
        <f t="shared" si="91"/>
        <v>1</v>
      </c>
      <c r="S70" s="24">
        <f t="shared" si="91"/>
        <v>4</v>
      </c>
      <c r="T70" s="24">
        <f t="shared" si="91"/>
        <v>3</v>
      </c>
      <c r="U70" s="24">
        <f t="shared" si="91"/>
        <v>4</v>
      </c>
      <c r="V70" s="24">
        <f t="shared" si="91"/>
        <v>4</v>
      </c>
      <c r="W70" s="24">
        <f t="shared" si="91"/>
        <v>0</v>
      </c>
      <c r="X70" s="24">
        <f t="shared" si="91"/>
        <v>0</v>
      </c>
      <c r="Y70" s="25">
        <f t="shared" si="91"/>
        <v>0</v>
      </c>
      <c r="AA70" s="23">
        <f t="shared" ref="AA70:AG70" si="92">SUM(AA68:AA69)</f>
        <v>2</v>
      </c>
      <c r="AB70" s="24">
        <f t="shared" si="92"/>
        <v>2</v>
      </c>
      <c r="AC70" s="24">
        <f t="shared" si="92"/>
        <v>4</v>
      </c>
      <c r="AD70" s="24">
        <f t="shared" si="92"/>
        <v>1</v>
      </c>
      <c r="AE70" s="24">
        <f t="shared" si="92"/>
        <v>2</v>
      </c>
      <c r="AF70" s="24">
        <f t="shared" si="92"/>
        <v>1</v>
      </c>
      <c r="AG70" s="25">
        <f t="shared" si="92"/>
        <v>3</v>
      </c>
      <c r="AI70" s="14" t="s">
        <v>106</v>
      </c>
      <c r="AK70" s="23">
        <f t="shared" ref="AK70:AL70" si="93">SUM(AK68:AK69)</f>
        <v>744</v>
      </c>
      <c r="AL70" s="24">
        <f t="shared" si="93"/>
        <v>376</v>
      </c>
      <c r="AM70" s="24">
        <f t="shared" ref="AM70:AN70" si="94">AM69</f>
        <v>0</v>
      </c>
      <c r="AN70" s="24">
        <f t="shared" si="94"/>
        <v>0</v>
      </c>
      <c r="AO70" s="30"/>
      <c r="AP70" s="30"/>
      <c r="AQ70" s="30"/>
      <c r="AR70" s="30"/>
      <c r="AS70" s="24">
        <f t="shared" ref="AS70:AT70" si="95">SUM(AS68:AS69)</f>
        <v>744</v>
      </c>
      <c r="AT70" s="25">
        <f t="shared" si="95"/>
        <v>376</v>
      </c>
      <c r="AV70" s="23">
        <f t="shared" ref="AV70:AY70" si="96">SUM(AV68:AV69)</f>
        <v>0</v>
      </c>
      <c r="AW70" s="24">
        <f t="shared" si="96"/>
        <v>66</v>
      </c>
      <c r="AX70" s="24">
        <f t="shared" si="96"/>
        <v>364</v>
      </c>
      <c r="AY70" s="24">
        <f t="shared" si="96"/>
        <v>314</v>
      </c>
      <c r="AZ70" s="30"/>
      <c r="BA70" s="25">
        <f>SUM(BA68:BA69)</f>
        <v>744</v>
      </c>
      <c r="BC70" s="26">
        <f>SUM(BC68:BC69)</f>
        <v>182</v>
      </c>
      <c r="BE70" s="34"/>
      <c r="BF70" s="30"/>
      <c r="BG70" s="30"/>
      <c r="BH70" s="35"/>
    </row>
    <row r="71" spans="2:60" ht="6.75" customHeight="1" thickBot="1" x14ac:dyDescent="0.35"/>
    <row r="72" spans="2:60" ht="16.2" thickBot="1" x14ac:dyDescent="0.35">
      <c r="B72" s="76" t="s">
        <v>107</v>
      </c>
      <c r="D72" s="23">
        <f t="shared" ref="D72:E72" si="97">D23+D28+D47+D64+D70</f>
        <v>258</v>
      </c>
      <c r="E72" s="25">
        <f t="shared" si="97"/>
        <v>134</v>
      </c>
      <c r="G72" s="23">
        <f t="shared" ref="G72:K72" si="98">G23+G28+G47+G64+G70</f>
        <v>115</v>
      </c>
      <c r="H72" s="24">
        <f t="shared" si="98"/>
        <v>99</v>
      </c>
      <c r="I72" s="24">
        <f t="shared" si="98"/>
        <v>88</v>
      </c>
      <c r="J72" s="24">
        <f t="shared" si="98"/>
        <v>77</v>
      </c>
      <c r="K72" s="25">
        <f t="shared" si="98"/>
        <v>76</v>
      </c>
      <c r="M72" s="23">
        <f t="shared" ref="M72:Y72" si="99">M23+M28+M47+M64+M70</f>
        <v>101</v>
      </c>
      <c r="N72" s="24">
        <f t="shared" si="99"/>
        <v>119</v>
      </c>
      <c r="O72" s="24">
        <f t="shared" si="99"/>
        <v>82</v>
      </c>
      <c r="P72" s="24">
        <f t="shared" si="99"/>
        <v>83</v>
      </c>
      <c r="Q72" s="24">
        <f t="shared" si="99"/>
        <v>16</v>
      </c>
      <c r="R72" s="24">
        <f t="shared" si="99"/>
        <v>40</v>
      </c>
      <c r="S72" s="24">
        <f t="shared" si="99"/>
        <v>47</v>
      </c>
      <c r="T72" s="24">
        <f t="shared" si="99"/>
        <v>49</v>
      </c>
      <c r="U72" s="24">
        <f t="shared" si="99"/>
        <v>67</v>
      </c>
      <c r="V72" s="24">
        <f t="shared" si="99"/>
        <v>58</v>
      </c>
      <c r="W72" s="24">
        <f t="shared" si="99"/>
        <v>6</v>
      </c>
      <c r="X72" s="24">
        <f t="shared" si="99"/>
        <v>6</v>
      </c>
      <c r="Y72" s="25">
        <f t="shared" si="99"/>
        <v>5</v>
      </c>
      <c r="AA72" s="23">
        <f t="shared" ref="AA72:AG72" si="100">AA23+AA28+AA47+AA64+AA70</f>
        <v>47</v>
      </c>
      <c r="AB72" s="24">
        <f t="shared" si="100"/>
        <v>66</v>
      </c>
      <c r="AC72" s="24">
        <f t="shared" si="100"/>
        <v>22</v>
      </c>
      <c r="AD72" s="24">
        <f t="shared" si="100"/>
        <v>18</v>
      </c>
      <c r="AE72" s="24">
        <f t="shared" si="100"/>
        <v>24</v>
      </c>
      <c r="AF72" s="24">
        <f t="shared" si="100"/>
        <v>10</v>
      </c>
      <c r="AG72" s="25">
        <f t="shared" si="100"/>
        <v>50</v>
      </c>
      <c r="AK72" s="23">
        <f t="shared" ref="AK72:AT72" si="101">AK23+AK28+AK47+AK64+AK70</f>
        <v>1701</v>
      </c>
      <c r="AL72" s="24">
        <f t="shared" si="101"/>
        <v>832</v>
      </c>
      <c r="AM72" s="24">
        <f t="shared" si="101"/>
        <v>1702</v>
      </c>
      <c r="AN72" s="24">
        <f t="shared" si="101"/>
        <v>919</v>
      </c>
      <c r="AO72" s="24">
        <f t="shared" si="101"/>
        <v>23</v>
      </c>
      <c r="AP72" s="24">
        <f t="shared" si="101"/>
        <v>13</v>
      </c>
      <c r="AQ72" s="24">
        <f t="shared" si="101"/>
        <v>18</v>
      </c>
      <c r="AR72" s="24">
        <f t="shared" si="101"/>
        <v>8</v>
      </c>
      <c r="AS72" s="24">
        <f t="shared" si="101"/>
        <v>3444</v>
      </c>
      <c r="AT72" s="25">
        <f t="shared" si="101"/>
        <v>1772</v>
      </c>
      <c r="AV72" s="23">
        <f t="shared" ref="AV72:BA72" si="102">AV23+AV28+AV47+AV64+AV70</f>
        <v>89</v>
      </c>
      <c r="AW72" s="24">
        <f t="shared" si="102"/>
        <v>391</v>
      </c>
      <c r="AX72" s="24">
        <f t="shared" si="102"/>
        <v>1241</v>
      </c>
      <c r="AY72" s="24">
        <f t="shared" si="102"/>
        <v>474</v>
      </c>
      <c r="AZ72" s="24">
        <f t="shared" si="102"/>
        <v>262</v>
      </c>
      <c r="BA72" s="25">
        <f t="shared" si="102"/>
        <v>2457</v>
      </c>
      <c r="BC72" s="26">
        <f>BC23+BC28+BC47+BC64+BC70</f>
        <v>995</v>
      </c>
      <c r="BE72" s="23">
        <f t="shared" ref="BE72:BH72" si="103">BE23+BE28+BE47+BE64+BE70</f>
        <v>92</v>
      </c>
      <c r="BF72" s="24">
        <f t="shared" si="103"/>
        <v>0</v>
      </c>
      <c r="BG72" s="24">
        <f t="shared" si="103"/>
        <v>355</v>
      </c>
      <c r="BH72" s="25">
        <f t="shared" si="103"/>
        <v>447</v>
      </c>
    </row>
    <row r="74" spans="2:60" ht="15.6" x14ac:dyDescent="0.3">
      <c r="B74" s="77" t="s">
        <v>108</v>
      </c>
      <c r="D74" s="90"/>
      <c r="E74" s="91"/>
      <c r="F74" s="91"/>
      <c r="G74" s="92"/>
      <c r="H74" s="92"/>
      <c r="I74" s="92"/>
      <c r="J74" s="92"/>
      <c r="K74" s="91"/>
      <c r="L74" s="91"/>
      <c r="M74" s="90"/>
      <c r="N74" s="91"/>
      <c r="O74" s="92"/>
      <c r="P74" s="92"/>
      <c r="Q74" s="92"/>
      <c r="R74" s="92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  <c r="AF74" s="90"/>
      <c r="AG74" s="91"/>
      <c r="AH74" s="92"/>
      <c r="AI74" s="92"/>
      <c r="AJ74" s="92"/>
      <c r="AK74" s="92"/>
      <c r="AL74" s="91"/>
      <c r="AM74" s="90"/>
      <c r="AN74" s="91"/>
      <c r="AO74" s="92"/>
      <c r="AP74" s="92"/>
      <c r="AQ74" s="92"/>
      <c r="AR74" s="92"/>
      <c r="AS74" s="92"/>
      <c r="AT74" s="91"/>
      <c r="AU74" s="91"/>
      <c r="AV74" s="91"/>
      <c r="AW74" s="91"/>
      <c r="AX74" s="91"/>
      <c r="AY74" s="91"/>
      <c r="AZ74" s="91"/>
      <c r="BA74" s="91"/>
      <c r="BB74" s="91"/>
      <c r="BC74" s="91"/>
      <c r="BD74" s="91"/>
      <c r="BE74" s="91"/>
      <c r="BF74" s="91"/>
      <c r="BG74" s="91"/>
      <c r="BH74" s="91"/>
    </row>
    <row r="75" spans="2:60" x14ac:dyDescent="0.3">
      <c r="B75" s="77" t="s">
        <v>109</v>
      </c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  <c r="AF75" s="91"/>
      <c r="AG75" s="91"/>
      <c r="AH75" s="91"/>
      <c r="AI75" s="91"/>
      <c r="AJ75" s="91"/>
      <c r="AK75" s="91"/>
      <c r="AL75" s="91"/>
      <c r="AM75" s="91"/>
      <c r="AN75" s="91"/>
      <c r="AO75" s="91"/>
      <c r="AP75" s="91"/>
      <c r="AQ75" s="91"/>
      <c r="AR75" s="91"/>
      <c r="AS75" s="91"/>
      <c r="AT75" s="91"/>
      <c r="AU75" s="91"/>
      <c r="AV75" s="91"/>
      <c r="AW75" s="91"/>
      <c r="AX75" s="91"/>
      <c r="AY75" s="91"/>
      <c r="AZ75" s="91"/>
      <c r="BA75" s="91"/>
      <c r="BB75" s="91"/>
      <c r="BC75" s="91"/>
      <c r="BD75" s="91"/>
      <c r="BE75" s="91"/>
      <c r="BF75" s="91"/>
      <c r="BG75" s="91"/>
      <c r="BH75" s="91"/>
    </row>
    <row r="76" spans="2:60" ht="15.6" x14ac:dyDescent="0.3">
      <c r="D76" s="90"/>
      <c r="E76" s="91"/>
      <c r="F76" s="91"/>
      <c r="G76" s="92"/>
      <c r="H76" s="92"/>
      <c r="I76" s="92"/>
      <c r="J76" s="92"/>
      <c r="K76" s="91"/>
      <c r="L76" s="91"/>
      <c r="M76" s="90"/>
      <c r="N76" s="91"/>
      <c r="O76" s="92"/>
      <c r="P76" s="92"/>
      <c r="Q76" s="92"/>
      <c r="R76" s="92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  <c r="AF76" s="90"/>
      <c r="AG76" s="91"/>
      <c r="AH76" s="92"/>
      <c r="AI76" s="92"/>
      <c r="AJ76" s="92"/>
      <c r="AK76" s="92"/>
      <c r="AL76" s="91"/>
      <c r="AM76" s="90"/>
      <c r="AN76" s="91"/>
      <c r="AO76" s="92"/>
      <c r="AP76" s="92"/>
      <c r="AQ76" s="92"/>
      <c r="AR76" s="92"/>
      <c r="AS76" s="92"/>
      <c r="AT76" s="91"/>
      <c r="AU76" s="91"/>
      <c r="AV76" s="91"/>
      <c r="AW76" s="91"/>
      <c r="AX76" s="91"/>
      <c r="AY76" s="91"/>
      <c r="AZ76" s="91"/>
      <c r="BA76" s="91"/>
      <c r="BB76" s="91"/>
      <c r="BC76" s="91"/>
      <c r="BD76" s="91"/>
      <c r="BE76" s="91"/>
      <c r="BF76" s="91"/>
      <c r="BG76" s="91"/>
      <c r="BH76" s="91"/>
    </row>
  </sheetData>
  <sheetProtection selectLockedCells="1"/>
  <mergeCells count="57">
    <mergeCell ref="Y1:AG1"/>
    <mergeCell ref="B2:AG2"/>
    <mergeCell ref="B3:AG3"/>
    <mergeCell ref="D5:E5"/>
    <mergeCell ref="D6:D8"/>
    <mergeCell ref="E6:E8"/>
    <mergeCell ref="G5:AG5"/>
    <mergeCell ref="G6:K6"/>
    <mergeCell ref="G7:G8"/>
    <mergeCell ref="H7:H8"/>
    <mergeCell ref="I7:I8"/>
    <mergeCell ref="J7:J8"/>
    <mergeCell ref="K7:K8"/>
    <mergeCell ref="M6:Y6"/>
    <mergeCell ref="M7:M8"/>
    <mergeCell ref="N7:N8"/>
    <mergeCell ref="X7:X8"/>
    <mergeCell ref="Y7:Y8"/>
    <mergeCell ref="O7:O8"/>
    <mergeCell ref="P7:P8"/>
    <mergeCell ref="Q7:Q8"/>
    <mergeCell ref="R7:R8"/>
    <mergeCell ref="S7:S8"/>
    <mergeCell ref="T7:T8"/>
    <mergeCell ref="U7:U8"/>
    <mergeCell ref="V7:V8"/>
    <mergeCell ref="W7:W8"/>
    <mergeCell ref="BG1:BH1"/>
    <mergeCell ref="AI2:BH2"/>
    <mergeCell ref="AI3:BH3"/>
    <mergeCell ref="AK5:BH5"/>
    <mergeCell ref="AK6:AN6"/>
    <mergeCell ref="AO6:AR6"/>
    <mergeCell ref="BE6:BH7"/>
    <mergeCell ref="AK7:AL7"/>
    <mergeCell ref="AM7:AN7"/>
    <mergeCell ref="AO7:AP7"/>
    <mergeCell ref="AQ7:AR7"/>
    <mergeCell ref="G74:J74"/>
    <mergeCell ref="G76:J76"/>
    <mergeCell ref="O74:R74"/>
    <mergeCell ref="O76:R76"/>
    <mergeCell ref="AH74:AK74"/>
    <mergeCell ref="AH76:AK76"/>
    <mergeCell ref="AO76:AS76"/>
    <mergeCell ref="AS6:AT7"/>
    <mergeCell ref="AV6:BA7"/>
    <mergeCell ref="BC6:BC7"/>
    <mergeCell ref="AA6:AH6"/>
    <mergeCell ref="AA7:AA8"/>
    <mergeCell ref="AB7:AB8"/>
    <mergeCell ref="AC7:AC8"/>
    <mergeCell ref="AO74:AS74"/>
    <mergeCell ref="AE7:AE8"/>
    <mergeCell ref="AF7:AF8"/>
    <mergeCell ref="AG7:AG8"/>
    <mergeCell ref="AD7:AD8"/>
  </mergeCells>
  <conditionalFormatting sqref="E10">
    <cfRule type="expression" dxfId="183" priority="1" stopIfTrue="1">
      <formula>$D$10&lt;$E$10</formula>
    </cfRule>
  </conditionalFormatting>
  <conditionalFormatting sqref="E11">
    <cfRule type="expression" dxfId="182" priority="2" stopIfTrue="1">
      <formula>$D$11&lt;$E$11</formula>
    </cfRule>
  </conditionalFormatting>
  <conditionalFormatting sqref="E12">
    <cfRule type="expression" dxfId="181" priority="3" stopIfTrue="1">
      <formula>$D$12&lt;$E$12</formula>
    </cfRule>
  </conditionalFormatting>
  <conditionalFormatting sqref="E13">
    <cfRule type="expression" dxfId="180" priority="4" stopIfTrue="1">
      <formula>$D$13&lt;$E$13</formula>
    </cfRule>
  </conditionalFormatting>
  <conditionalFormatting sqref="E14">
    <cfRule type="expression" dxfId="179" priority="5" stopIfTrue="1">
      <formula>$D$14&lt;$E$14</formula>
    </cfRule>
  </conditionalFormatting>
  <conditionalFormatting sqref="E15">
    <cfRule type="expression" dxfId="178" priority="6" stopIfTrue="1">
      <formula>$D$15&lt;$E$15</formula>
    </cfRule>
  </conditionalFormatting>
  <conditionalFormatting sqref="E16">
    <cfRule type="expression" dxfId="177" priority="7" stopIfTrue="1">
      <formula>$D$16&lt;$E$16</formula>
    </cfRule>
  </conditionalFormatting>
  <conditionalFormatting sqref="AS10">
    <cfRule type="expression" dxfId="176" priority="8" stopIfTrue="1">
      <formula>AND($E$10&gt;0,$AS$10=0)</formula>
    </cfRule>
  </conditionalFormatting>
  <conditionalFormatting sqref="AS11">
    <cfRule type="expression" dxfId="175" priority="9" stopIfTrue="1">
      <formula>AND($E$11&gt;0,$AS$11=0)</formula>
    </cfRule>
  </conditionalFormatting>
  <conditionalFormatting sqref="AS12">
    <cfRule type="expression" dxfId="174" priority="10" stopIfTrue="1">
      <formula>AND($E$12&gt;0,$AS$12=0)</formula>
    </cfRule>
  </conditionalFormatting>
  <conditionalFormatting sqref="AS13">
    <cfRule type="expression" dxfId="173" priority="11" stopIfTrue="1">
      <formula>AND($E$13&gt;0,$AS$13=0)</formula>
    </cfRule>
  </conditionalFormatting>
  <conditionalFormatting sqref="AS14">
    <cfRule type="expression" dxfId="172" priority="12" stopIfTrue="1">
      <formula>AND($E$14&gt;0,$AS$14=0)</formula>
    </cfRule>
  </conditionalFormatting>
  <conditionalFormatting sqref="AS15">
    <cfRule type="expression" dxfId="171" priority="13" stopIfTrue="1">
      <formula>AND($E$15&gt;0,$AS$15=0)</formula>
    </cfRule>
  </conditionalFormatting>
  <conditionalFormatting sqref="AS16">
    <cfRule type="expression" dxfId="170" priority="14" stopIfTrue="1">
      <formula>AND($E$16&gt;0,$AS$16=0)</formula>
    </cfRule>
  </conditionalFormatting>
  <conditionalFormatting sqref="AT10">
    <cfRule type="expression" dxfId="169" priority="15" stopIfTrue="1">
      <formula>$AS$10&lt;$AT$10</formula>
    </cfRule>
  </conditionalFormatting>
  <conditionalFormatting sqref="AT11">
    <cfRule type="expression" dxfId="168" priority="16" stopIfTrue="1">
      <formula>$AS$11&lt;$AT$11</formula>
    </cfRule>
  </conditionalFormatting>
  <conditionalFormatting sqref="AT12">
    <cfRule type="expression" dxfId="167" priority="17" stopIfTrue="1">
      <formula>$AS$12&lt;$AT$12</formula>
    </cfRule>
  </conditionalFormatting>
  <conditionalFormatting sqref="AT13">
    <cfRule type="expression" dxfId="166" priority="18" stopIfTrue="1">
      <formula>$AS$13&lt;$AT$13</formula>
    </cfRule>
  </conditionalFormatting>
  <conditionalFormatting sqref="AT14">
    <cfRule type="expression" dxfId="165" priority="19" stopIfTrue="1">
      <formula>$AS$14&lt;$AT$14</formula>
    </cfRule>
  </conditionalFormatting>
  <conditionalFormatting sqref="AT15">
    <cfRule type="expression" dxfId="164" priority="20" stopIfTrue="1">
      <formula>$AS$15&lt;$AT$15</formula>
    </cfRule>
  </conditionalFormatting>
  <conditionalFormatting sqref="AT16">
    <cfRule type="expression" dxfId="163" priority="21" stopIfTrue="1">
      <formula>$AS$16&lt;$AT$16</formula>
    </cfRule>
  </conditionalFormatting>
  <conditionalFormatting sqref="BC10">
    <cfRule type="expression" dxfId="162" priority="22" stopIfTrue="1">
      <formula>$BC$10&gt;$AS$10</formula>
    </cfRule>
  </conditionalFormatting>
  <conditionalFormatting sqref="BC11">
    <cfRule type="expression" dxfId="161" priority="23" stopIfTrue="1">
      <formula>$BC$11&gt;$AS$11</formula>
    </cfRule>
  </conditionalFormatting>
  <conditionalFormatting sqref="BC12">
    <cfRule type="expression" dxfId="160" priority="24" stopIfTrue="1">
      <formula>$BC$12&gt;$AS$12</formula>
    </cfRule>
  </conditionalFormatting>
  <conditionalFormatting sqref="BC13">
    <cfRule type="expression" dxfId="159" priority="25" stopIfTrue="1">
      <formula>$BC$13&gt;$AS$13</formula>
    </cfRule>
  </conditionalFormatting>
  <conditionalFormatting sqref="BC14">
    <cfRule type="expression" dxfId="158" priority="26" stopIfTrue="1">
      <formula>$BC$14&gt;$AS$14</formula>
    </cfRule>
  </conditionalFormatting>
  <conditionalFormatting sqref="BC15">
    <cfRule type="expression" dxfId="157" priority="27" stopIfTrue="1">
      <formula>$BC$15&gt;$AS$15</formula>
    </cfRule>
  </conditionalFormatting>
  <conditionalFormatting sqref="BC16">
    <cfRule type="expression" dxfId="156" priority="28" stopIfTrue="1">
      <formula>$BC$16&gt;$AS$16</formula>
    </cfRule>
  </conditionalFormatting>
  <conditionalFormatting sqref="E18">
    <cfRule type="expression" dxfId="155" priority="29" stopIfTrue="1">
      <formula>$D$18&lt;$E$18</formula>
    </cfRule>
  </conditionalFormatting>
  <conditionalFormatting sqref="E19">
    <cfRule type="expression" dxfId="154" priority="30" stopIfTrue="1">
      <formula>$D$19&lt;$E$19</formula>
    </cfRule>
  </conditionalFormatting>
  <conditionalFormatting sqref="E20">
    <cfRule type="expression" dxfId="153" priority="31" stopIfTrue="1">
      <formula>$D$20&lt;$E$20</formula>
    </cfRule>
  </conditionalFormatting>
  <conditionalFormatting sqref="AS18">
    <cfRule type="expression" dxfId="152" priority="32" stopIfTrue="1">
      <formula>AND($E$18&gt;0,$AS$18=0)</formula>
    </cfRule>
  </conditionalFormatting>
  <conditionalFormatting sqref="AS19">
    <cfRule type="expression" dxfId="151" priority="33" stopIfTrue="1">
      <formula>AND($E$19&gt;0,$AS$19=0)</formula>
    </cfRule>
  </conditionalFormatting>
  <conditionalFormatting sqref="AS20">
    <cfRule type="expression" dxfId="150" priority="34" stopIfTrue="1">
      <formula>AND($E$20&gt;0,$AS$20=0)</formula>
    </cfRule>
  </conditionalFormatting>
  <conditionalFormatting sqref="AT18">
    <cfRule type="expression" dxfId="149" priority="35" stopIfTrue="1">
      <formula>$AS$18&lt;$AT$18</formula>
    </cfRule>
  </conditionalFormatting>
  <conditionalFormatting sqref="AT19">
    <cfRule type="expression" dxfId="148" priority="36" stopIfTrue="1">
      <formula>$AS$19&lt;$AT$19</formula>
    </cfRule>
  </conditionalFormatting>
  <conditionalFormatting sqref="AT20">
    <cfRule type="expression" dxfId="147" priority="37" stopIfTrue="1">
      <formula>$AS$20&lt;$AT$20</formula>
    </cfRule>
  </conditionalFormatting>
  <conditionalFormatting sqref="BC18">
    <cfRule type="expression" dxfId="146" priority="38" stopIfTrue="1">
      <formula>$BC$18&gt;$AS$18</formula>
    </cfRule>
  </conditionalFormatting>
  <conditionalFormatting sqref="BC19">
    <cfRule type="expression" dxfId="145" priority="39" stopIfTrue="1">
      <formula>$BC$19&gt;$AS$19</formula>
    </cfRule>
  </conditionalFormatting>
  <conditionalFormatting sqref="BC20">
    <cfRule type="expression" dxfId="144" priority="40" stopIfTrue="1">
      <formula>$BC$20&gt;$AS$20</formula>
    </cfRule>
  </conditionalFormatting>
  <conditionalFormatting sqref="E22">
    <cfRule type="expression" dxfId="143" priority="41" stopIfTrue="1">
      <formula>$D$22&lt;$E$22</formula>
    </cfRule>
  </conditionalFormatting>
  <conditionalFormatting sqref="AS22">
    <cfRule type="expression" dxfId="142" priority="42" stopIfTrue="1">
      <formula>AND($E$22&gt;0,$AS$22=0)</formula>
    </cfRule>
  </conditionalFormatting>
  <conditionalFormatting sqref="AT22">
    <cfRule type="expression" dxfId="141" priority="43" stopIfTrue="1">
      <formula>$AS$22&lt;$AT$22</formula>
    </cfRule>
  </conditionalFormatting>
  <conditionalFormatting sqref="BC22">
    <cfRule type="expression" dxfId="140" priority="44" stopIfTrue="1">
      <formula>$BC$22&gt;$AS$22</formula>
    </cfRule>
  </conditionalFormatting>
  <conditionalFormatting sqref="E23">
    <cfRule type="expression" dxfId="139" priority="45" stopIfTrue="1">
      <formula>$D$23&lt;$E$23</formula>
    </cfRule>
  </conditionalFormatting>
  <conditionalFormatting sqref="AS23">
    <cfRule type="expression" dxfId="138" priority="46" stopIfTrue="1">
      <formula>AND($E$23&gt;0,$AS$23=0)</formula>
    </cfRule>
  </conditionalFormatting>
  <conditionalFormatting sqref="AT23">
    <cfRule type="expression" dxfId="137" priority="47" stopIfTrue="1">
      <formula>$AS$23&lt;$AT$23</formula>
    </cfRule>
  </conditionalFormatting>
  <conditionalFormatting sqref="BC23">
    <cfRule type="expression" dxfId="136" priority="48" stopIfTrue="1">
      <formula>$BC$23&gt;$AS$23</formula>
    </cfRule>
  </conditionalFormatting>
  <conditionalFormatting sqref="E26">
    <cfRule type="expression" dxfId="135" priority="49" stopIfTrue="1">
      <formula>$D$26&lt;$E$26</formula>
    </cfRule>
  </conditionalFormatting>
  <conditionalFormatting sqref="E27">
    <cfRule type="expression" dxfId="134" priority="50" stopIfTrue="1">
      <formula>$D$27&lt;$E$27</formula>
    </cfRule>
  </conditionalFormatting>
  <conditionalFormatting sqref="E28">
    <cfRule type="expression" dxfId="133" priority="51" stopIfTrue="1">
      <formula>$D$28&lt;$E$28</formula>
    </cfRule>
  </conditionalFormatting>
  <conditionalFormatting sqref="AS26">
    <cfRule type="expression" dxfId="132" priority="52" stopIfTrue="1">
      <formula>AND($E$26&gt;0,$AS$26=0)</formula>
    </cfRule>
  </conditionalFormatting>
  <conditionalFormatting sqref="AS27">
    <cfRule type="expression" dxfId="131" priority="53" stopIfTrue="1">
      <formula>AND($E$27&gt;0,$AS$27=0)</formula>
    </cfRule>
  </conditionalFormatting>
  <conditionalFormatting sqref="AS28">
    <cfRule type="expression" dxfId="130" priority="54" stopIfTrue="1">
      <formula>AND($E$28&gt;0,$AS$28=0)</formula>
    </cfRule>
  </conditionalFormatting>
  <conditionalFormatting sqref="AT26">
    <cfRule type="expression" dxfId="129" priority="55" stopIfTrue="1">
      <formula>$AS$26&lt;$AT$26</formula>
    </cfRule>
  </conditionalFormatting>
  <conditionalFormatting sqref="AT27">
    <cfRule type="expression" dxfId="128" priority="56" stopIfTrue="1">
      <formula>$AS$27&lt;$AT$27</formula>
    </cfRule>
  </conditionalFormatting>
  <conditionalFormatting sqref="AT28">
    <cfRule type="expression" dxfId="127" priority="57" stopIfTrue="1">
      <formula>$AS$28&lt;$AT$28</formula>
    </cfRule>
  </conditionalFormatting>
  <conditionalFormatting sqref="BC26">
    <cfRule type="expression" dxfId="126" priority="58" stopIfTrue="1">
      <formula>$BC$26&gt;$AS$26</formula>
    </cfRule>
  </conditionalFormatting>
  <conditionalFormatting sqref="BC27">
    <cfRule type="expression" dxfId="125" priority="59" stopIfTrue="1">
      <formula>$BC$27&gt;$AS$27</formula>
    </cfRule>
  </conditionalFormatting>
  <conditionalFormatting sqref="BC28">
    <cfRule type="expression" dxfId="124" priority="60" stopIfTrue="1">
      <formula>$BC$28&gt;$AS$28</formula>
    </cfRule>
  </conditionalFormatting>
  <conditionalFormatting sqref="E33">
    <cfRule type="expression" dxfId="123" priority="61" stopIfTrue="1">
      <formula>$D$33&lt;$E$33</formula>
    </cfRule>
  </conditionalFormatting>
  <conditionalFormatting sqref="E34">
    <cfRule type="expression" dxfId="122" priority="62" stopIfTrue="1">
      <formula>$D$34&lt;$E$34</formula>
    </cfRule>
  </conditionalFormatting>
  <conditionalFormatting sqref="E35">
    <cfRule type="expression" dxfId="121" priority="63" stopIfTrue="1">
      <formula>$D$35&lt;$E$35</formula>
    </cfRule>
  </conditionalFormatting>
  <conditionalFormatting sqref="E36">
    <cfRule type="expression" dxfId="120" priority="64" stopIfTrue="1">
      <formula>$D$36&lt;$E$36</formula>
    </cfRule>
  </conditionalFormatting>
  <conditionalFormatting sqref="AS33">
    <cfRule type="expression" dxfId="119" priority="65" stopIfTrue="1">
      <formula>AND($E$33&gt;0,$AS$33=0)</formula>
    </cfRule>
  </conditionalFormatting>
  <conditionalFormatting sqref="AS34">
    <cfRule type="expression" dxfId="118" priority="66" stopIfTrue="1">
      <formula>AND($E$34&gt;0,$AS$34=0)</formula>
    </cfRule>
  </conditionalFormatting>
  <conditionalFormatting sqref="AS35">
    <cfRule type="expression" dxfId="117" priority="67" stopIfTrue="1">
      <formula>AND($E$35&gt;0,$AS$35=0)</formula>
    </cfRule>
  </conditionalFormatting>
  <conditionalFormatting sqref="AS36">
    <cfRule type="expression" dxfId="116" priority="68" stopIfTrue="1">
      <formula>AND($E$36&gt;0,$AS$36=0)</formula>
    </cfRule>
  </conditionalFormatting>
  <conditionalFormatting sqref="AT33">
    <cfRule type="expression" dxfId="115" priority="69" stopIfTrue="1">
      <formula>$AS$33&lt;$AT$33</formula>
    </cfRule>
  </conditionalFormatting>
  <conditionalFormatting sqref="AT34">
    <cfRule type="expression" dxfId="114" priority="70" stopIfTrue="1">
      <formula>$AS$34&lt;$AT$34</formula>
    </cfRule>
  </conditionalFormatting>
  <conditionalFormatting sqref="AT35">
    <cfRule type="expression" dxfId="113" priority="71" stopIfTrue="1">
      <formula>$AS$35&lt;$AT$35</formula>
    </cfRule>
  </conditionalFormatting>
  <conditionalFormatting sqref="AT36">
    <cfRule type="expression" dxfId="112" priority="72" stopIfTrue="1">
      <formula>$AS$36&lt;$AT$36</formula>
    </cfRule>
  </conditionalFormatting>
  <conditionalFormatting sqref="BC33">
    <cfRule type="expression" dxfId="111" priority="73" stopIfTrue="1">
      <formula>$BC$33&gt;$AS$33</formula>
    </cfRule>
  </conditionalFormatting>
  <conditionalFormatting sqref="BC34">
    <cfRule type="expression" dxfId="110" priority="74" stopIfTrue="1">
      <formula>$BC$34&gt;$AS$34</formula>
    </cfRule>
  </conditionalFormatting>
  <conditionalFormatting sqref="BC35">
    <cfRule type="expression" dxfId="109" priority="75" stopIfTrue="1">
      <formula>$BC$35&gt;$AS$35</formula>
    </cfRule>
  </conditionalFormatting>
  <conditionalFormatting sqref="BC36">
    <cfRule type="expression" dxfId="108" priority="76" stopIfTrue="1">
      <formula>$BC$36&gt;$AS$36</formula>
    </cfRule>
  </conditionalFormatting>
  <conditionalFormatting sqref="E38">
    <cfRule type="expression" dxfId="107" priority="77" stopIfTrue="1">
      <formula>$D$38&lt;$E$38</formula>
    </cfRule>
  </conditionalFormatting>
  <conditionalFormatting sqref="E39">
    <cfRule type="expression" dxfId="106" priority="78" stopIfTrue="1">
      <formula>$D$39&lt;$E$39</formula>
    </cfRule>
  </conditionalFormatting>
  <conditionalFormatting sqref="E40">
    <cfRule type="expression" dxfId="105" priority="79" stopIfTrue="1">
      <formula>$D$40&lt;$E$40</formula>
    </cfRule>
  </conditionalFormatting>
  <conditionalFormatting sqref="E41">
    <cfRule type="expression" dxfId="104" priority="80" stopIfTrue="1">
      <formula>$D$41&lt;$E$41</formula>
    </cfRule>
  </conditionalFormatting>
  <conditionalFormatting sqref="E42">
    <cfRule type="expression" dxfId="103" priority="81" stopIfTrue="1">
      <formula>$D$42&lt;$E$42</formula>
    </cfRule>
  </conditionalFormatting>
  <conditionalFormatting sqref="E43">
    <cfRule type="expression" dxfId="102" priority="82" stopIfTrue="1">
      <formula>$D$43&lt;$E$43</formula>
    </cfRule>
  </conditionalFormatting>
  <conditionalFormatting sqref="E44">
    <cfRule type="expression" dxfId="101" priority="83" stopIfTrue="1">
      <formula>$D$44&lt;$E$44</formula>
    </cfRule>
  </conditionalFormatting>
  <conditionalFormatting sqref="E45">
    <cfRule type="expression" dxfId="100" priority="84" stopIfTrue="1">
      <formula>$D$45&lt;$E$45</formula>
    </cfRule>
  </conditionalFormatting>
  <conditionalFormatting sqref="E46">
    <cfRule type="expression" dxfId="99" priority="85" stopIfTrue="1">
      <formula>$D$46&lt;$E$46</formula>
    </cfRule>
  </conditionalFormatting>
  <conditionalFormatting sqref="AS38">
    <cfRule type="expression" dxfId="98" priority="86" stopIfTrue="1">
      <formula>AND($E$38&gt;0,$AS$38=0)</formula>
    </cfRule>
  </conditionalFormatting>
  <conditionalFormatting sqref="AS39">
    <cfRule type="expression" dxfId="97" priority="87" stopIfTrue="1">
      <formula>AND($E$39&gt;0,$AS$39=0)</formula>
    </cfRule>
  </conditionalFormatting>
  <conditionalFormatting sqref="AS40">
    <cfRule type="expression" dxfId="96" priority="88" stopIfTrue="1">
      <formula>AND($E$40&gt;0,$AS$40=0)</formula>
    </cfRule>
  </conditionalFormatting>
  <conditionalFormatting sqref="AS41">
    <cfRule type="expression" dxfId="95" priority="89" stopIfTrue="1">
      <formula>AND($E$41&gt;0,$AS$41=0)</formula>
    </cfRule>
  </conditionalFormatting>
  <conditionalFormatting sqref="AS42">
    <cfRule type="expression" dxfId="94" priority="90" stopIfTrue="1">
      <formula>AND($E$42&gt;0,$AS$42=0)</formula>
    </cfRule>
  </conditionalFormatting>
  <conditionalFormatting sqref="AS43">
    <cfRule type="expression" dxfId="93" priority="91" stopIfTrue="1">
      <formula>AND($E$43&gt;0,$AS$43=0)</formula>
    </cfRule>
  </conditionalFormatting>
  <conditionalFormatting sqref="AS44">
    <cfRule type="expression" dxfId="92" priority="92" stopIfTrue="1">
      <formula>AND($E$44&gt;0,$AS$44=0)</formula>
    </cfRule>
  </conditionalFormatting>
  <conditionalFormatting sqref="AS45">
    <cfRule type="expression" dxfId="91" priority="93" stopIfTrue="1">
      <formula>AND($E$45&gt;0,$AS$45=0)</formula>
    </cfRule>
  </conditionalFormatting>
  <conditionalFormatting sqref="AS46">
    <cfRule type="expression" dxfId="90" priority="94" stopIfTrue="1">
      <formula>AND($E$46&gt;0,$AS$46=0)</formula>
    </cfRule>
  </conditionalFormatting>
  <conditionalFormatting sqref="AT38">
    <cfRule type="expression" dxfId="89" priority="95" stopIfTrue="1">
      <formula>$AS$38&lt;$AT$38</formula>
    </cfRule>
  </conditionalFormatting>
  <conditionalFormatting sqref="AT39">
    <cfRule type="expression" dxfId="88" priority="96" stopIfTrue="1">
      <formula>$AS$39&lt;$AT$39</formula>
    </cfRule>
  </conditionalFormatting>
  <conditionalFormatting sqref="AT40">
    <cfRule type="expression" dxfId="87" priority="97" stopIfTrue="1">
      <formula>$AS$40&lt;$AT$40</formula>
    </cfRule>
  </conditionalFormatting>
  <conditionalFormatting sqref="AT41">
    <cfRule type="expression" dxfId="86" priority="98" stopIfTrue="1">
      <formula>$AS$41&lt;$AT$41</formula>
    </cfRule>
  </conditionalFormatting>
  <conditionalFormatting sqref="AT42">
    <cfRule type="expression" dxfId="85" priority="99" stopIfTrue="1">
      <formula>$AS$42&lt;$AT$42</formula>
    </cfRule>
  </conditionalFormatting>
  <conditionalFormatting sqref="AT43">
    <cfRule type="expression" dxfId="84" priority="100" stopIfTrue="1">
      <formula>$AS$43&lt;$AT$43</formula>
    </cfRule>
  </conditionalFormatting>
  <conditionalFormatting sqref="AT44">
    <cfRule type="expression" dxfId="83" priority="101" stopIfTrue="1">
      <formula>$AS$44&lt;$AT$44</formula>
    </cfRule>
  </conditionalFormatting>
  <conditionalFormatting sqref="AT45">
    <cfRule type="expression" dxfId="82" priority="102" stopIfTrue="1">
      <formula>$AS$45&lt;$AT$45</formula>
    </cfRule>
  </conditionalFormatting>
  <conditionalFormatting sqref="AT46">
    <cfRule type="expression" dxfId="81" priority="103" stopIfTrue="1">
      <formula>$AS$46&lt;$AT$46</formula>
    </cfRule>
  </conditionalFormatting>
  <conditionalFormatting sqref="BC38">
    <cfRule type="expression" dxfId="80" priority="104" stopIfTrue="1">
      <formula>$BC$38&gt;$AS$38</formula>
    </cfRule>
  </conditionalFormatting>
  <conditionalFormatting sqref="BC39">
    <cfRule type="expression" dxfId="79" priority="105" stopIfTrue="1">
      <formula>$BC$39&gt;$AS$39</formula>
    </cfRule>
  </conditionalFormatting>
  <conditionalFormatting sqref="BC40">
    <cfRule type="expression" dxfId="78" priority="106" stopIfTrue="1">
      <formula>$BC$40&gt;$AS$40</formula>
    </cfRule>
  </conditionalFormatting>
  <conditionalFormatting sqref="BC41">
    <cfRule type="expression" dxfId="77" priority="107" stopIfTrue="1">
      <formula>$BC$41&gt;$AS$41</formula>
    </cfRule>
  </conditionalFormatting>
  <conditionalFormatting sqref="BC42">
    <cfRule type="expression" dxfId="76" priority="108" stopIfTrue="1">
      <formula>$BC$42&gt;$AS$42</formula>
    </cfRule>
  </conditionalFormatting>
  <conditionalFormatting sqref="BC43">
    <cfRule type="expression" dxfId="75" priority="109" stopIfTrue="1">
      <formula>$BC$43&gt;$AS$43</formula>
    </cfRule>
  </conditionalFormatting>
  <conditionalFormatting sqref="BC44">
    <cfRule type="expression" dxfId="74" priority="110" stopIfTrue="1">
      <formula>$BC$44&gt;$AS$44</formula>
    </cfRule>
  </conditionalFormatting>
  <conditionalFormatting sqref="BC45">
    <cfRule type="expression" dxfId="73" priority="111" stopIfTrue="1">
      <formula>$BC$45&gt;$AS$45</formula>
    </cfRule>
  </conditionalFormatting>
  <conditionalFormatting sqref="BC46">
    <cfRule type="expression" dxfId="72" priority="112" stopIfTrue="1">
      <formula>$BC$46&gt;$AS$46</formula>
    </cfRule>
  </conditionalFormatting>
  <conditionalFormatting sqref="E47">
    <cfRule type="expression" dxfId="71" priority="113" stopIfTrue="1">
      <formula>$D$47&lt;$E$47</formula>
    </cfRule>
  </conditionalFormatting>
  <conditionalFormatting sqref="AS47">
    <cfRule type="expression" dxfId="70" priority="114" stopIfTrue="1">
      <formula>AND($E$47&gt;0,$AS$47=0)</formula>
    </cfRule>
  </conditionalFormatting>
  <conditionalFormatting sqref="AT47">
    <cfRule type="expression" dxfId="69" priority="115" stopIfTrue="1">
      <formula>$AS$47&lt;$AT$47</formula>
    </cfRule>
  </conditionalFormatting>
  <conditionalFormatting sqref="BC47">
    <cfRule type="expression" dxfId="68" priority="116" stopIfTrue="1">
      <formula>$BC$47&gt;$AS$47</formula>
    </cfRule>
  </conditionalFormatting>
  <conditionalFormatting sqref="E51">
    <cfRule type="expression" dxfId="67" priority="117" stopIfTrue="1">
      <formula>$D$51&lt;$E$51</formula>
    </cfRule>
  </conditionalFormatting>
  <conditionalFormatting sqref="E52">
    <cfRule type="expression" dxfId="66" priority="118" stopIfTrue="1">
      <formula>$D$52&lt;$E$52</formula>
    </cfRule>
  </conditionalFormatting>
  <conditionalFormatting sqref="E53">
    <cfRule type="expression" dxfId="65" priority="119" stopIfTrue="1">
      <formula>$D$53&lt;$E$53</formula>
    </cfRule>
  </conditionalFormatting>
  <conditionalFormatting sqref="E54">
    <cfRule type="expression" dxfId="64" priority="120" stopIfTrue="1">
      <formula>$D$54&lt;$E$54</formula>
    </cfRule>
  </conditionalFormatting>
  <conditionalFormatting sqref="E55">
    <cfRule type="expression" dxfId="63" priority="121" stopIfTrue="1">
      <formula>$D$55&lt;$E$55</formula>
    </cfRule>
  </conditionalFormatting>
  <conditionalFormatting sqref="E56">
    <cfRule type="expression" dxfId="62" priority="122" stopIfTrue="1">
      <formula>$D$56&lt;$E$56</formula>
    </cfRule>
  </conditionalFormatting>
  <conditionalFormatting sqref="E57">
    <cfRule type="expression" dxfId="61" priority="123" stopIfTrue="1">
      <formula>$D$57&lt;$E$57</formula>
    </cfRule>
  </conditionalFormatting>
  <conditionalFormatting sqref="E58">
    <cfRule type="expression" dxfId="60" priority="124" stopIfTrue="1">
      <formula>$D$58&lt;$E$58</formula>
    </cfRule>
  </conditionalFormatting>
  <conditionalFormatting sqref="E59">
    <cfRule type="expression" dxfId="59" priority="125" stopIfTrue="1">
      <formula>$D$59&lt;$E$59</formula>
    </cfRule>
  </conditionalFormatting>
  <conditionalFormatting sqref="AS51">
    <cfRule type="expression" dxfId="58" priority="126" stopIfTrue="1">
      <formula>AND($E$51&gt;0,$AS$51=0)</formula>
    </cfRule>
  </conditionalFormatting>
  <conditionalFormatting sqref="AS52">
    <cfRule type="expression" dxfId="57" priority="127" stopIfTrue="1">
      <formula>AND($E$52&gt;0,$AS$52=0)</formula>
    </cfRule>
  </conditionalFormatting>
  <conditionalFormatting sqref="AS53">
    <cfRule type="expression" dxfId="56" priority="128" stopIfTrue="1">
      <formula>AND($E$53&gt;0,$AS$53=0)</formula>
    </cfRule>
  </conditionalFormatting>
  <conditionalFormatting sqref="AS54">
    <cfRule type="expression" dxfId="55" priority="129" stopIfTrue="1">
      <formula>AND($E$54&gt;0,$AS$54=0)</formula>
    </cfRule>
  </conditionalFormatting>
  <conditionalFormatting sqref="AS55">
    <cfRule type="expression" dxfId="54" priority="130" stopIfTrue="1">
      <formula>AND($E$55&gt;0,$AS$55=0)</formula>
    </cfRule>
  </conditionalFormatting>
  <conditionalFormatting sqref="AS56">
    <cfRule type="expression" dxfId="53" priority="131" stopIfTrue="1">
      <formula>AND($E$56&gt;0,$AS$56=0)</formula>
    </cfRule>
  </conditionalFormatting>
  <conditionalFormatting sqref="AS57">
    <cfRule type="expression" dxfId="52" priority="132" stopIfTrue="1">
      <formula>AND($E$57&gt;0,$AS$57=0)</formula>
    </cfRule>
  </conditionalFormatting>
  <conditionalFormatting sqref="AS58">
    <cfRule type="expression" dxfId="51" priority="133" stopIfTrue="1">
      <formula>AND($E$58&gt;0,$AS$58=0)</formula>
    </cfRule>
  </conditionalFormatting>
  <conditionalFormatting sqref="AS59">
    <cfRule type="expression" dxfId="50" priority="134" stopIfTrue="1">
      <formula>AND($E$59&gt;0,$AS$59=0)</formula>
    </cfRule>
  </conditionalFormatting>
  <conditionalFormatting sqref="AT51">
    <cfRule type="expression" dxfId="49" priority="135" stopIfTrue="1">
      <formula>$AS$51&lt;$AT$51</formula>
    </cfRule>
  </conditionalFormatting>
  <conditionalFormatting sqref="AT52">
    <cfRule type="expression" dxfId="48" priority="136" stopIfTrue="1">
      <formula>$AS$52&lt;$AT$52</formula>
    </cfRule>
  </conditionalFormatting>
  <conditionalFormatting sqref="AT53">
    <cfRule type="expression" dxfId="47" priority="137" stopIfTrue="1">
      <formula>$AS$53&lt;$AT$53</formula>
    </cfRule>
  </conditionalFormatting>
  <conditionalFormatting sqref="AT54">
    <cfRule type="expression" dxfId="46" priority="138" stopIfTrue="1">
      <formula>$AS$54&lt;$AT$54</formula>
    </cfRule>
  </conditionalFormatting>
  <conditionalFormatting sqref="AT55">
    <cfRule type="expression" dxfId="45" priority="139" stopIfTrue="1">
      <formula>$AS$55&lt;$AT$55</formula>
    </cfRule>
  </conditionalFormatting>
  <conditionalFormatting sqref="AT56">
    <cfRule type="expression" dxfId="44" priority="140" stopIfTrue="1">
      <formula>$AS$56&lt;$AT$56</formula>
    </cfRule>
  </conditionalFormatting>
  <conditionalFormatting sqref="AT57">
    <cfRule type="expression" dxfId="43" priority="141" stopIfTrue="1">
      <formula>$AS$57&lt;$AT$57</formula>
    </cfRule>
  </conditionalFormatting>
  <conditionalFormatting sqref="AT58">
    <cfRule type="expression" dxfId="42" priority="142" stopIfTrue="1">
      <formula>$AS$58&lt;$AT$58</formula>
    </cfRule>
  </conditionalFormatting>
  <conditionalFormatting sqref="AT59">
    <cfRule type="expression" dxfId="41" priority="143" stopIfTrue="1">
      <formula>$AS$59&lt;$AT$59</formula>
    </cfRule>
  </conditionalFormatting>
  <conditionalFormatting sqref="BC51">
    <cfRule type="expression" dxfId="40" priority="144" stopIfTrue="1">
      <formula>$BC$51&gt;$AS$51</formula>
    </cfRule>
  </conditionalFormatting>
  <conditionalFormatting sqref="BC52">
    <cfRule type="expression" dxfId="39" priority="145" stopIfTrue="1">
      <formula>$BC$52&gt;$AS$52</formula>
    </cfRule>
  </conditionalFormatting>
  <conditionalFormatting sqref="BC53">
    <cfRule type="expression" dxfId="38" priority="146" stopIfTrue="1">
      <formula>$BC$53&gt;$AS$53</formula>
    </cfRule>
  </conditionalFormatting>
  <conditionalFormatting sqref="BC54">
    <cfRule type="expression" dxfId="37" priority="147" stopIfTrue="1">
      <formula>$BC$54&gt;$AS$54</formula>
    </cfRule>
  </conditionalFormatting>
  <conditionalFormatting sqref="BC55">
    <cfRule type="expression" dxfId="36" priority="148" stopIfTrue="1">
      <formula>$BC$55&gt;$AS$55</formula>
    </cfRule>
  </conditionalFormatting>
  <conditionalFormatting sqref="BC56">
    <cfRule type="expression" dxfId="35" priority="149" stopIfTrue="1">
      <formula>$BC$56&gt;$AS$56</formula>
    </cfRule>
  </conditionalFormatting>
  <conditionalFormatting sqref="BC57">
    <cfRule type="expression" dxfId="34" priority="150" stopIfTrue="1">
      <formula>$BC$57&gt;$AS$57</formula>
    </cfRule>
  </conditionalFormatting>
  <conditionalFormatting sqref="BC58">
    <cfRule type="expression" dxfId="33" priority="151" stopIfTrue="1">
      <formula>$BC$58&gt;$AS$58</formula>
    </cfRule>
  </conditionalFormatting>
  <conditionalFormatting sqref="BC59">
    <cfRule type="expression" dxfId="32" priority="152" stopIfTrue="1">
      <formula>$BC$59&gt;$AS$59</formula>
    </cfRule>
  </conditionalFormatting>
  <conditionalFormatting sqref="E61">
    <cfRule type="expression" dxfId="31" priority="153" stopIfTrue="1">
      <formula>$D$61&lt;$E$61</formula>
    </cfRule>
  </conditionalFormatting>
  <conditionalFormatting sqref="E62">
    <cfRule type="expression" dxfId="30" priority="154" stopIfTrue="1">
      <formula>$D$62&lt;$E$62</formula>
    </cfRule>
  </conditionalFormatting>
  <conditionalFormatting sqref="E63">
    <cfRule type="expression" dxfId="29" priority="155" stopIfTrue="1">
      <formula>$D$63&lt;$E$63</formula>
    </cfRule>
  </conditionalFormatting>
  <conditionalFormatting sqref="AS61">
    <cfRule type="expression" dxfId="28" priority="156" stopIfTrue="1">
      <formula>AND($E$61&gt;0,$AS$61=0)</formula>
    </cfRule>
  </conditionalFormatting>
  <conditionalFormatting sqref="AS62">
    <cfRule type="expression" dxfId="27" priority="157" stopIfTrue="1">
      <formula>AND($E$62&gt;0,$AS$62=0)</formula>
    </cfRule>
  </conditionalFormatting>
  <conditionalFormatting sqref="AS63">
    <cfRule type="expression" dxfId="26" priority="158" stopIfTrue="1">
      <formula>AND($E$63&gt;0,$AS$63=0)</formula>
    </cfRule>
  </conditionalFormatting>
  <conditionalFormatting sqref="AT61">
    <cfRule type="expression" dxfId="25" priority="159" stopIfTrue="1">
      <formula>$AS$61&lt;$AT$61</formula>
    </cfRule>
  </conditionalFormatting>
  <conditionalFormatting sqref="AT62">
    <cfRule type="expression" dxfId="24" priority="160" stopIfTrue="1">
      <formula>$AS$62&lt;$AT$62</formula>
    </cfRule>
  </conditionalFormatting>
  <conditionalFormatting sqref="AT63">
    <cfRule type="expression" dxfId="23" priority="161" stopIfTrue="1">
      <formula>$AS$63&lt;$AT$63</formula>
    </cfRule>
  </conditionalFormatting>
  <conditionalFormatting sqref="BC61">
    <cfRule type="expression" dxfId="22" priority="162" stopIfTrue="1">
      <formula>$BC$61&gt;$AS$61</formula>
    </cfRule>
  </conditionalFormatting>
  <conditionalFormatting sqref="BC62">
    <cfRule type="expression" dxfId="21" priority="163" stopIfTrue="1">
      <formula>$BC$62&gt;$AS$62</formula>
    </cfRule>
  </conditionalFormatting>
  <conditionalFormatting sqref="BC63">
    <cfRule type="expression" dxfId="20" priority="164" stopIfTrue="1">
      <formula>$BC$63&gt;$AS$63</formula>
    </cfRule>
  </conditionalFormatting>
  <conditionalFormatting sqref="E64">
    <cfRule type="expression" dxfId="19" priority="165" stopIfTrue="1">
      <formula>$D$64&lt;$E$64</formula>
    </cfRule>
  </conditionalFormatting>
  <conditionalFormatting sqref="AS64">
    <cfRule type="expression" dxfId="18" priority="166" stopIfTrue="1">
      <formula>AND($E$64&gt;0,$AS$64=0)</formula>
    </cfRule>
  </conditionalFormatting>
  <conditionalFormatting sqref="AT64">
    <cfRule type="expression" dxfId="17" priority="167" stopIfTrue="1">
      <formula>$AS$64&lt;$AT$64</formula>
    </cfRule>
  </conditionalFormatting>
  <conditionalFormatting sqref="BC64">
    <cfRule type="expression" dxfId="16" priority="168" stopIfTrue="1">
      <formula>$BC$64&gt;$AS$64</formula>
    </cfRule>
  </conditionalFormatting>
  <conditionalFormatting sqref="E68">
    <cfRule type="expression" dxfId="15" priority="169" stopIfTrue="1">
      <formula>$D$68&lt;$E$68</formula>
    </cfRule>
  </conditionalFormatting>
  <conditionalFormatting sqref="E69">
    <cfRule type="expression" dxfId="14" priority="170" stopIfTrue="1">
      <formula>$D$69&lt;$E$69</formula>
    </cfRule>
  </conditionalFormatting>
  <conditionalFormatting sqref="E70">
    <cfRule type="expression" dxfId="13" priority="171" stopIfTrue="1">
      <formula>$D$70&lt;$E$70</formula>
    </cfRule>
  </conditionalFormatting>
  <conditionalFormatting sqref="AS68">
    <cfRule type="expression" dxfId="12" priority="172" stopIfTrue="1">
      <formula>AND($E$68&gt;0,$AS$68=0)</formula>
    </cfRule>
  </conditionalFormatting>
  <conditionalFormatting sqref="AS69">
    <cfRule type="expression" dxfId="11" priority="173" stopIfTrue="1">
      <formula>AND($E$69&gt;0,$AS$69=0)</formula>
    </cfRule>
  </conditionalFormatting>
  <conditionalFormatting sqref="AS70">
    <cfRule type="expression" dxfId="10" priority="174" stopIfTrue="1">
      <formula>AND($E$70&gt;0,$AS$70=0)</formula>
    </cfRule>
  </conditionalFormatting>
  <conditionalFormatting sqref="AT68">
    <cfRule type="expression" dxfId="9" priority="175" stopIfTrue="1">
      <formula>$AS$68&lt;$AT$68</formula>
    </cfRule>
  </conditionalFormatting>
  <conditionalFormatting sqref="AT69">
    <cfRule type="expression" dxfId="8" priority="176" stopIfTrue="1">
      <formula>$AS$69&lt;$AT$69</formula>
    </cfRule>
  </conditionalFormatting>
  <conditionalFormatting sqref="AT70">
    <cfRule type="expression" dxfId="7" priority="177" stopIfTrue="1">
      <formula>$AS$70&lt;$AT$70</formula>
    </cfRule>
  </conditionalFormatting>
  <conditionalFormatting sqref="BC68">
    <cfRule type="expression" dxfId="6" priority="178" stopIfTrue="1">
      <formula>$BC$68&gt;$AS$68</formula>
    </cfRule>
  </conditionalFormatting>
  <conditionalFormatting sqref="BC69">
    <cfRule type="expression" dxfId="5" priority="179" stopIfTrue="1">
      <formula>$BC$69&gt;$AS$69</formula>
    </cfRule>
  </conditionalFormatting>
  <conditionalFormatting sqref="BC70">
    <cfRule type="expression" dxfId="4" priority="180" stopIfTrue="1">
      <formula>$BC$70&gt;$AS$70</formula>
    </cfRule>
  </conditionalFormatting>
  <conditionalFormatting sqref="E72">
    <cfRule type="expression" dxfId="3" priority="181" stopIfTrue="1">
      <formula>$D$72&lt;$E$72</formula>
    </cfRule>
  </conditionalFormatting>
  <conditionalFormatting sqref="AS72">
    <cfRule type="expression" dxfId="2" priority="182" stopIfTrue="1">
      <formula>AND($E$72&gt;0,$AS$72=0)</formula>
    </cfRule>
  </conditionalFormatting>
  <conditionalFormatting sqref="AT72">
    <cfRule type="expression" dxfId="1" priority="183" stopIfTrue="1">
      <formula>$AS$72&lt;$AT$72</formula>
    </cfRule>
  </conditionalFormatting>
  <conditionalFormatting sqref="BC72">
    <cfRule type="expression" dxfId="0" priority="184" stopIfTrue="1">
      <formula>$BC$72&gt;$AS$72</formula>
    </cfRule>
  </conditionalFormatting>
  <printOptions horizontalCentered="1" verticalCentered="1"/>
  <pageMargins left="0.15" right="0.15" top="0.2" bottom="0.15" header="0.2" footer="0.15"/>
  <pageSetup paperSize="9" scale="3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view="pageBreakPreview" zoomScale="60" zoomScaleNormal="100" workbookViewId="0">
      <selection activeCell="B5" sqref="B5"/>
    </sheetView>
  </sheetViews>
  <sheetFormatPr defaultRowHeight="14.4" x14ac:dyDescent="0.3"/>
  <cols>
    <col min="1" max="1" width="47.88671875" customWidth="1"/>
    <col min="2" max="13" width="14.6640625" customWidth="1"/>
  </cols>
  <sheetData>
    <row r="1" spans="1:13" ht="49.5" customHeight="1" x14ac:dyDescent="0.3">
      <c r="A1" s="135" t="s">
        <v>114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spans="1:13" ht="27" customHeight="1" thickBot="1" x14ac:dyDescent="0.35"/>
    <row r="3" spans="1:13" ht="21.75" customHeight="1" thickBot="1" x14ac:dyDescent="0.35">
      <c r="A3" s="80" t="s">
        <v>115</v>
      </c>
      <c r="B3" s="136" t="s">
        <v>116</v>
      </c>
      <c r="C3" s="136"/>
      <c r="D3" s="136"/>
      <c r="E3" s="136"/>
      <c r="F3" s="136"/>
      <c r="G3" s="136"/>
      <c r="H3" s="136" t="s">
        <v>117</v>
      </c>
      <c r="I3" s="136"/>
      <c r="J3" s="136"/>
      <c r="K3" s="136"/>
      <c r="L3" s="136"/>
      <c r="M3" s="137"/>
    </row>
    <row r="4" spans="1:13" ht="46.5" customHeight="1" x14ac:dyDescent="0.3">
      <c r="A4" s="82" t="s">
        <v>118</v>
      </c>
      <c r="B4" s="78" t="s">
        <v>119</v>
      </c>
      <c r="C4" s="78" t="s">
        <v>120</v>
      </c>
      <c r="D4" s="78" t="s">
        <v>121</v>
      </c>
      <c r="E4" s="78" t="s">
        <v>122</v>
      </c>
      <c r="F4" s="79" t="s">
        <v>123</v>
      </c>
      <c r="G4" s="78" t="s">
        <v>40</v>
      </c>
      <c r="H4" s="78" t="s">
        <v>119</v>
      </c>
      <c r="I4" s="78" t="s">
        <v>120</v>
      </c>
      <c r="J4" s="78" t="s">
        <v>121</v>
      </c>
      <c r="K4" s="78" t="s">
        <v>122</v>
      </c>
      <c r="L4" s="79" t="s">
        <v>123</v>
      </c>
      <c r="M4" s="85" t="s">
        <v>40</v>
      </c>
    </row>
    <row r="5" spans="1:13" ht="23.25" customHeight="1" x14ac:dyDescent="0.3">
      <c r="A5" s="83" t="s">
        <v>124</v>
      </c>
      <c r="B5" s="46">
        <v>0</v>
      </c>
      <c r="C5" s="46">
        <v>0</v>
      </c>
      <c r="D5" s="46">
        <v>0</v>
      </c>
      <c r="E5" s="46">
        <v>0</v>
      </c>
      <c r="F5" s="46">
        <v>0</v>
      </c>
      <c r="G5" s="46">
        <f>SUM(B5:F5)</f>
        <v>0</v>
      </c>
      <c r="H5" s="46">
        <v>0</v>
      </c>
      <c r="I5" s="46">
        <v>0</v>
      </c>
      <c r="J5" s="46">
        <v>0</v>
      </c>
      <c r="K5" s="46">
        <v>0</v>
      </c>
      <c r="L5" s="46">
        <v>0</v>
      </c>
      <c r="M5" s="42">
        <f>SUM(H5:L5)</f>
        <v>0</v>
      </c>
    </row>
    <row r="6" spans="1:13" ht="23.25" customHeight="1" x14ac:dyDescent="0.3">
      <c r="A6" s="83" t="s">
        <v>125</v>
      </c>
      <c r="B6" s="46">
        <v>0</v>
      </c>
      <c r="C6" s="46">
        <v>3</v>
      </c>
      <c r="D6" s="46">
        <v>2</v>
      </c>
      <c r="E6" s="46">
        <v>0</v>
      </c>
      <c r="F6" s="46">
        <v>2</v>
      </c>
      <c r="G6" s="46">
        <f>SUM(B6:F6)</f>
        <v>7</v>
      </c>
      <c r="H6" s="46">
        <v>0</v>
      </c>
      <c r="I6" s="46">
        <v>40</v>
      </c>
      <c r="J6" s="46">
        <v>37</v>
      </c>
      <c r="K6" s="46">
        <v>0</v>
      </c>
      <c r="L6" s="46">
        <v>16</v>
      </c>
      <c r="M6" s="42">
        <f>SUM(H6:L6)</f>
        <v>93</v>
      </c>
    </row>
    <row r="7" spans="1:13" ht="23.25" customHeight="1" x14ac:dyDescent="0.3">
      <c r="A7" s="83" t="s">
        <v>126</v>
      </c>
      <c r="B7" s="46">
        <v>0</v>
      </c>
      <c r="C7" s="46">
        <v>1</v>
      </c>
      <c r="D7" s="46">
        <v>1</v>
      </c>
      <c r="E7" s="46">
        <v>0</v>
      </c>
      <c r="F7" s="46">
        <v>1</v>
      </c>
      <c r="G7" s="46">
        <f>SUM(B7:F7)</f>
        <v>3</v>
      </c>
      <c r="H7" s="46">
        <v>0</v>
      </c>
      <c r="I7" s="46">
        <v>8</v>
      </c>
      <c r="J7" s="46">
        <v>7</v>
      </c>
      <c r="K7" s="46">
        <v>0</v>
      </c>
      <c r="L7" s="46">
        <v>19</v>
      </c>
      <c r="M7" s="42">
        <f>SUM(H7:L7)</f>
        <v>34</v>
      </c>
    </row>
    <row r="8" spans="1:13" ht="23.25" customHeight="1" thickBot="1" x14ac:dyDescent="0.35">
      <c r="A8" s="84" t="s">
        <v>127</v>
      </c>
      <c r="B8" s="47">
        <v>0</v>
      </c>
      <c r="C8" s="47">
        <v>0</v>
      </c>
      <c r="D8" s="47">
        <v>1</v>
      </c>
      <c r="E8" s="47">
        <v>0</v>
      </c>
      <c r="F8" s="47">
        <v>1</v>
      </c>
      <c r="G8" s="47">
        <f>SUM(B8:F8)</f>
        <v>2</v>
      </c>
      <c r="H8" s="47">
        <v>0</v>
      </c>
      <c r="I8" s="47">
        <v>0</v>
      </c>
      <c r="J8" s="47">
        <v>1</v>
      </c>
      <c r="K8" s="47">
        <v>0</v>
      </c>
      <c r="L8" s="47">
        <v>9</v>
      </c>
      <c r="M8" s="44">
        <f>SUM(H8:L8)</f>
        <v>10</v>
      </c>
    </row>
    <row r="9" spans="1:13" ht="23.25" customHeight="1" thickBot="1" x14ac:dyDescent="0.35">
      <c r="A9" s="81" t="s">
        <v>107</v>
      </c>
      <c r="B9" s="24">
        <f>SUM(B5:B8)</f>
        <v>0</v>
      </c>
      <c r="C9" s="24">
        <f>SUM(C5:C8)</f>
        <v>4</v>
      </c>
      <c r="D9" s="24">
        <f>SUM(D5:D8)</f>
        <v>4</v>
      </c>
      <c r="E9" s="24">
        <f>SUM(E5:E8)</f>
        <v>0</v>
      </c>
      <c r="F9" s="24">
        <f>SUM(F5:F8)</f>
        <v>4</v>
      </c>
      <c r="G9" s="24">
        <f>SUM(B9:F9)</f>
        <v>12</v>
      </c>
      <c r="H9" s="24">
        <f>SUM(H5:H8)</f>
        <v>0</v>
      </c>
      <c r="I9" s="24">
        <f>SUM(I5:I8)</f>
        <v>48</v>
      </c>
      <c r="J9" s="24">
        <f>SUM(J5:J8)</f>
        <v>45</v>
      </c>
      <c r="K9" s="24">
        <f>SUM(K5:K8)</f>
        <v>0</v>
      </c>
      <c r="L9" s="24">
        <f>SUM(L5:L8)</f>
        <v>44</v>
      </c>
      <c r="M9" s="25">
        <f>SUM(H9:L9)</f>
        <v>137</v>
      </c>
    </row>
    <row r="10" spans="1:13" ht="19.5" customHeight="1" thickBot="1" x14ac:dyDescent="0.35"/>
    <row r="11" spans="1:13" ht="21.75" customHeight="1" x14ac:dyDescent="0.3">
      <c r="A11" s="86" t="s">
        <v>128</v>
      </c>
      <c r="B11" s="102" t="s">
        <v>129</v>
      </c>
      <c r="C11" s="102"/>
      <c r="D11" s="102"/>
      <c r="E11" s="102"/>
      <c r="F11" s="102"/>
      <c r="G11" s="103"/>
    </row>
    <row r="12" spans="1:13" ht="23.25" customHeight="1" thickBot="1" x14ac:dyDescent="0.35">
      <c r="A12" s="87" t="s">
        <v>130</v>
      </c>
      <c r="B12" s="138"/>
      <c r="C12" s="138"/>
      <c r="D12" s="138"/>
      <c r="E12" s="138"/>
      <c r="F12" s="138"/>
      <c r="G12" s="139"/>
      <c r="H12" s="140"/>
      <c r="I12" s="140"/>
      <c r="J12" s="140"/>
      <c r="K12" s="140"/>
      <c r="L12" s="140"/>
      <c r="M12" s="140"/>
    </row>
    <row r="13" spans="1:13" ht="19.5" customHeight="1" x14ac:dyDescent="0.3"/>
    <row r="14" spans="1:13" ht="32.25" customHeight="1" x14ac:dyDescent="0.3"/>
    <row r="15" spans="1:13" ht="29.25" customHeight="1" x14ac:dyDescent="0.3">
      <c r="A15" s="8" t="s">
        <v>110</v>
      </c>
      <c r="B15" s="89"/>
      <c r="C15" s="88"/>
      <c r="F15" s="134" t="s">
        <v>112</v>
      </c>
      <c r="G15" s="134"/>
      <c r="H15" s="89"/>
      <c r="I15" s="88"/>
    </row>
    <row r="16" spans="1:13" ht="21.75" customHeight="1" x14ac:dyDescent="0.3"/>
    <row r="17" spans="1:9" ht="29.25" customHeight="1" x14ac:dyDescent="0.3">
      <c r="A17" s="8" t="s">
        <v>111</v>
      </c>
      <c r="B17" s="89"/>
      <c r="C17" s="88"/>
      <c r="F17" s="134" t="s">
        <v>113</v>
      </c>
      <c r="G17" s="134"/>
      <c r="H17" s="89"/>
      <c r="I17" s="88"/>
    </row>
  </sheetData>
  <sheetProtection sheet="1" objects="1" scenarios="1" selectLockedCells="1"/>
  <mergeCells count="8">
    <mergeCell ref="F15:G15"/>
    <mergeCell ref="F17:G17"/>
    <mergeCell ref="A1:M1"/>
    <mergeCell ref="B3:G3"/>
    <mergeCell ref="H3:M3"/>
    <mergeCell ref="B11:G11"/>
    <mergeCell ref="B12:G12"/>
    <mergeCell ref="H12:M12"/>
  </mergeCells>
  <printOptions horizontalCentered="1"/>
  <pageMargins left="0.74803149606299202" right="0.74803149606299202" top="0.98425196850393704" bottom="0.98425196850393704" header="0.511811023622047" footer="0.511811023622047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General statistics</vt:lpstr>
      <vt:lpstr>EVS specifics</vt:lpstr>
      <vt:lpstr>'EVS specifics'!Print_Area</vt:lpstr>
      <vt:lpstr>'General statistics'!Print_Area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azivkovic</dc:creator>
  <cp:lastModifiedBy>Natalija Lukić</cp:lastModifiedBy>
  <dcterms:created xsi:type="dcterms:W3CDTF">2015-02-26T10:46:51Z</dcterms:created>
  <dcterms:modified xsi:type="dcterms:W3CDTF">2015-07-16T14:42:19Z</dcterms:modified>
</cp:coreProperties>
</file>